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ivek\Desktop\Attachments\Attachment 2 Virtual assessments checklists\"/>
    </mc:Choice>
  </mc:AlternateContent>
  <bookViews>
    <workbookView xWindow="-120" yWindow="-120" windowWidth="20730" windowHeight="11160" activeTab="1"/>
  </bookViews>
  <sheets>
    <sheet name="Hospital Score" sheetId="8" r:id="rId1"/>
    <sheet name="OPD" sheetId="4" r:id="rId2"/>
    <sheet name="Labour room" sheetId="10" r:id="rId3"/>
    <sheet name="Indoor" sheetId="5" r:id="rId4"/>
    <sheet name="Laboratory" sheetId="6" r:id="rId5"/>
    <sheet name="NHP" sheetId="7" r:id="rId6"/>
    <sheet name="General Adm" sheetId="9" r:id="rId7"/>
  </sheets>
  <definedNames>
    <definedName name="_xlnm._FilterDatabase" localSheetId="6" hidden="1">'General Adm'!$A$3:$I$542</definedName>
    <definedName name="_xlnm._FilterDatabase" localSheetId="3" hidden="1">Indoor!$A$3:$G$383</definedName>
    <definedName name="_xlnm._FilterDatabase" localSheetId="4" hidden="1">Laboratory!$A$3:$G$367</definedName>
    <definedName name="_xlnm._FilterDatabase" localSheetId="2" hidden="1">'Labour room'!$A$3:$G$439</definedName>
    <definedName name="_xlnm._FilterDatabase" localSheetId="5" hidden="1">NHP!$A$3:$G$537</definedName>
    <definedName name="_xlnm._FilterDatabase" localSheetId="1" hidden="1">OPD!$A$3:$G$507</definedName>
    <definedName name="_xlnm.Print_Area" localSheetId="6">'General Adm'!$A$1:$I$578</definedName>
    <definedName name="_xlnm.Print_Area" localSheetId="3">Indoor!$A$1:$J$408</definedName>
    <definedName name="_xlnm.Print_Area" localSheetId="4">Laboratory!$A$1:$G$391</definedName>
    <definedName name="_xlnm.Print_Area" localSheetId="2">'Labour room'!$A$1:$J$463</definedName>
    <definedName name="_xlnm.Print_Area" localSheetId="5">NHP!$A$1:$G$562</definedName>
    <definedName name="_xlnm.Print_Area" localSheetId="1">OPD!$A$1:$I$532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5" i="9" l="1"/>
  <c r="H214" i="5" l="1"/>
  <c r="I214" i="5"/>
  <c r="I131" i="6"/>
  <c r="I117" i="6"/>
  <c r="H131" i="6"/>
  <c r="H117" i="6"/>
  <c r="H165" i="9"/>
  <c r="I137" i="9"/>
  <c r="H137" i="9"/>
  <c r="I120" i="9"/>
  <c r="H120" i="9"/>
  <c r="I31" i="9"/>
  <c r="H31" i="9"/>
  <c r="H17" i="9"/>
  <c r="I11" i="9"/>
  <c r="H11" i="9"/>
  <c r="I5" i="9"/>
  <c r="H5" i="9"/>
  <c r="I17" i="9"/>
  <c r="H337" i="9"/>
  <c r="I337" i="9"/>
  <c r="I341" i="9"/>
  <c r="H341" i="9"/>
  <c r="I432" i="10"/>
  <c r="H432" i="10"/>
  <c r="I427" i="10"/>
  <c r="H427" i="10"/>
  <c r="I421" i="10"/>
  <c r="H421" i="10"/>
  <c r="I409" i="10"/>
  <c r="H409" i="10"/>
  <c r="I400" i="10"/>
  <c r="H400" i="10"/>
  <c r="I380" i="10"/>
  <c r="H380" i="10"/>
  <c r="I368" i="10"/>
  <c r="H368" i="10"/>
  <c r="I357" i="10"/>
  <c r="H357" i="10"/>
  <c r="I349" i="10"/>
  <c r="H349" i="10"/>
  <c r="I336" i="10"/>
  <c r="H336" i="10"/>
  <c r="I291" i="10"/>
  <c r="H291" i="10"/>
  <c r="I269" i="10"/>
  <c r="H269" i="10"/>
  <c r="I236" i="10"/>
  <c r="H236" i="10"/>
  <c r="I225" i="10"/>
  <c r="H225" i="10"/>
  <c r="I220" i="10"/>
  <c r="H220" i="10"/>
  <c r="I207" i="10"/>
  <c r="H207" i="10"/>
  <c r="I163" i="10"/>
  <c r="H163" i="10"/>
  <c r="I155" i="10"/>
  <c r="H155" i="10"/>
  <c r="I137" i="10"/>
  <c r="H137" i="10"/>
  <c r="I120" i="10"/>
  <c r="H120" i="10"/>
  <c r="I107" i="10"/>
  <c r="H107" i="10"/>
  <c r="I93" i="10"/>
  <c r="H93" i="10"/>
  <c r="I88" i="10"/>
  <c r="H88" i="10"/>
  <c r="I75" i="10"/>
  <c r="H75" i="10"/>
  <c r="I68" i="10"/>
  <c r="H68" i="10"/>
  <c r="I63" i="10"/>
  <c r="H63" i="10"/>
  <c r="I57" i="10"/>
  <c r="H57" i="10"/>
  <c r="I48" i="10"/>
  <c r="H48" i="10"/>
  <c r="I23" i="10"/>
  <c r="H23" i="10"/>
  <c r="I11" i="10"/>
  <c r="H11" i="10"/>
  <c r="I5" i="10"/>
  <c r="H5" i="10"/>
  <c r="I116" i="6" l="1"/>
  <c r="E56" i="8"/>
  <c r="I4" i="9"/>
  <c r="H4" i="9"/>
  <c r="I47" i="10"/>
  <c r="C456" i="10" s="1"/>
  <c r="I420" i="10"/>
  <c r="C462" i="10" s="1"/>
  <c r="H4" i="10"/>
  <c r="B455" i="10" s="1"/>
  <c r="H47" i="10"/>
  <c r="B456" i="10" s="1"/>
  <c r="H420" i="10"/>
  <c r="B462" i="10" s="1"/>
  <c r="H390" i="10"/>
  <c r="B461" i="10" s="1"/>
  <c r="I390" i="10"/>
  <c r="C461" i="10" s="1"/>
  <c r="H332" i="10"/>
  <c r="B460" i="10" s="1"/>
  <c r="I332" i="10"/>
  <c r="C460" i="10" s="1"/>
  <c r="H202" i="10"/>
  <c r="B459" i="10" s="1"/>
  <c r="I202" i="10"/>
  <c r="C459" i="10" s="1"/>
  <c r="I136" i="10"/>
  <c r="C458" i="10" s="1"/>
  <c r="H136" i="10"/>
  <c r="B458" i="10" s="1"/>
  <c r="H74" i="10"/>
  <c r="B457" i="10" s="1"/>
  <c r="I74" i="10"/>
  <c r="C457" i="10" s="1"/>
  <c r="I4" i="10"/>
  <c r="C455" i="10" s="1"/>
  <c r="D455" i="10" l="1"/>
  <c r="C444" i="10" s="1"/>
  <c r="D456" i="10"/>
  <c r="C445" i="10" s="1"/>
  <c r="D461" i="10"/>
  <c r="C450" i="10" s="1"/>
  <c r="D462" i="10"/>
  <c r="C451" i="10" s="1"/>
  <c r="D459" i="10"/>
  <c r="C448" i="10" s="1"/>
  <c r="D460" i="10"/>
  <c r="C449" i="10" s="1"/>
  <c r="D458" i="10"/>
  <c r="C447" i="10" s="1"/>
  <c r="B463" i="10"/>
  <c r="D457" i="10"/>
  <c r="C446" i="10" s="1"/>
  <c r="C463" i="10"/>
  <c r="D463" i="10" l="1"/>
  <c r="C442" i="10" s="1"/>
  <c r="A10" i="8" s="1"/>
  <c r="I540" i="9" l="1"/>
  <c r="H540" i="9"/>
  <c r="I536" i="9"/>
  <c r="H536" i="9"/>
  <c r="I530" i="9"/>
  <c r="H530" i="9"/>
  <c r="I525" i="9"/>
  <c r="H525" i="9"/>
  <c r="I519" i="9"/>
  <c r="H519" i="9"/>
  <c r="I507" i="9"/>
  <c r="H507" i="9"/>
  <c r="I493" i="9"/>
  <c r="H493" i="9"/>
  <c r="I474" i="9"/>
  <c r="H474" i="9"/>
  <c r="I456" i="9"/>
  <c r="H456" i="9"/>
  <c r="I452" i="9"/>
  <c r="H452" i="9"/>
  <c r="I437" i="9"/>
  <c r="H437" i="9"/>
  <c r="E63" i="8" s="1"/>
  <c r="I374" i="9"/>
  <c r="H374" i="9"/>
  <c r="I359" i="9"/>
  <c r="H359" i="9"/>
  <c r="I315" i="9"/>
  <c r="H315" i="9"/>
  <c r="I299" i="9"/>
  <c r="H299" i="9"/>
  <c r="I290" i="9"/>
  <c r="H290" i="9"/>
  <c r="E43" i="8" s="1"/>
  <c r="I277" i="9"/>
  <c r="H277" i="9"/>
  <c r="I263" i="9"/>
  <c r="H263" i="9"/>
  <c r="I244" i="9"/>
  <c r="H244" i="9"/>
  <c r="E40" i="8" s="1"/>
  <c r="I210" i="9"/>
  <c r="H210" i="9"/>
  <c r="I175" i="9"/>
  <c r="H175" i="9"/>
  <c r="I106" i="9"/>
  <c r="H106" i="9"/>
  <c r="I93" i="9"/>
  <c r="H93" i="9"/>
  <c r="I84" i="9"/>
  <c r="H84" i="9"/>
  <c r="I79" i="9"/>
  <c r="H79" i="9"/>
  <c r="I69" i="9"/>
  <c r="H69" i="9"/>
  <c r="I48" i="9"/>
  <c r="H48" i="9"/>
  <c r="C560" i="9"/>
  <c r="B560" i="9"/>
  <c r="E70" i="8" l="1"/>
  <c r="E44" i="8"/>
  <c r="E42" i="8"/>
  <c r="E41" i="8"/>
  <c r="H473" i="9"/>
  <c r="B566" i="9" s="1"/>
  <c r="H336" i="9"/>
  <c r="B564" i="9" s="1"/>
  <c r="H524" i="9"/>
  <c r="B567" i="9" s="1"/>
  <c r="I524" i="9"/>
  <c r="C567" i="9" s="1"/>
  <c r="I336" i="9"/>
  <c r="C564" i="9" s="1"/>
  <c r="H436" i="9"/>
  <c r="B565" i="9" s="1"/>
  <c r="H47" i="9"/>
  <c r="B561" i="9" s="1"/>
  <c r="I436" i="9"/>
  <c r="C565" i="9" s="1"/>
  <c r="H174" i="9"/>
  <c r="B563" i="9" s="1"/>
  <c r="I92" i="9"/>
  <c r="C562" i="9" s="1"/>
  <c r="I174" i="9"/>
  <c r="C563" i="9" s="1"/>
  <c r="I47" i="9"/>
  <c r="C561" i="9" s="1"/>
  <c r="H92" i="9"/>
  <c r="B562" i="9" s="1"/>
  <c r="I473" i="9"/>
  <c r="C566" i="9" s="1"/>
  <c r="D560" i="9"/>
  <c r="C549" i="9" s="1"/>
  <c r="I458" i="7"/>
  <c r="I440" i="7" s="1"/>
  <c r="C559" i="7" s="1"/>
  <c r="I529" i="7"/>
  <c r="H529" i="7"/>
  <c r="I522" i="7"/>
  <c r="H522" i="7"/>
  <c r="I514" i="7"/>
  <c r="H514" i="7"/>
  <c r="I499" i="7"/>
  <c r="H499" i="7"/>
  <c r="I475" i="7"/>
  <c r="H475" i="7"/>
  <c r="I471" i="7"/>
  <c r="H471" i="7"/>
  <c r="H458" i="7"/>
  <c r="H440" i="7" s="1"/>
  <c r="B559" i="7" s="1"/>
  <c r="I341" i="7"/>
  <c r="I340" i="7" s="1"/>
  <c r="C558" i="7" s="1"/>
  <c r="H341" i="7"/>
  <c r="I294" i="7"/>
  <c r="H294" i="7"/>
  <c r="I272" i="7"/>
  <c r="H272" i="7"/>
  <c r="I211" i="7"/>
  <c r="I168" i="7" s="1"/>
  <c r="C557" i="7" s="1"/>
  <c r="H211" i="7"/>
  <c r="H168" i="7" s="1"/>
  <c r="B557" i="7" s="1"/>
  <c r="I153" i="7"/>
  <c r="H153" i="7"/>
  <c r="I123" i="7"/>
  <c r="H123" i="7"/>
  <c r="I81" i="7"/>
  <c r="I80" i="7" s="1"/>
  <c r="C555" i="7" s="1"/>
  <c r="H81" i="7"/>
  <c r="H80" i="7" s="1"/>
  <c r="B555" i="7" s="1"/>
  <c r="I25" i="7"/>
  <c r="I4" i="7" s="1"/>
  <c r="C554" i="7" s="1"/>
  <c r="H25" i="7"/>
  <c r="H340" i="7" l="1"/>
  <c r="B558" i="7" s="1"/>
  <c r="D558" i="7" s="1"/>
  <c r="C547" i="7" s="1"/>
  <c r="E61" i="8"/>
  <c r="E45" i="8"/>
  <c r="H4" i="7"/>
  <c r="B554" i="7" s="1"/>
  <c r="D554" i="7" s="1"/>
  <c r="C543" i="7" s="1"/>
  <c r="E25" i="8"/>
  <c r="H465" i="7"/>
  <c r="B560" i="7" s="1"/>
  <c r="D567" i="9"/>
  <c r="C556" i="9" s="1"/>
  <c r="D561" i="9"/>
  <c r="C550" i="9" s="1"/>
  <c r="D565" i="9"/>
  <c r="C554" i="9" s="1"/>
  <c r="D563" i="9"/>
  <c r="C552" i="9" s="1"/>
  <c r="D564" i="9"/>
  <c r="C553" i="9" s="1"/>
  <c r="B568" i="9"/>
  <c r="D566" i="9"/>
  <c r="C555" i="9" s="1"/>
  <c r="C568" i="9"/>
  <c r="D562" i="9"/>
  <c r="C551" i="9" s="1"/>
  <c r="I250" i="7"/>
  <c r="H111" i="7"/>
  <c r="B556" i="7" s="1"/>
  <c r="H250" i="7"/>
  <c r="I465" i="7"/>
  <c r="C560" i="7" s="1"/>
  <c r="I111" i="7"/>
  <c r="C556" i="7" s="1"/>
  <c r="I513" i="7"/>
  <c r="C561" i="7" s="1"/>
  <c r="H513" i="7"/>
  <c r="B561" i="7" s="1"/>
  <c r="D559" i="7"/>
  <c r="C548" i="7" s="1"/>
  <c r="D555" i="7"/>
  <c r="C544" i="7" s="1"/>
  <c r="D557" i="7"/>
  <c r="C546" i="7" s="1"/>
  <c r="D560" i="7" l="1"/>
  <c r="C549" i="7" s="1"/>
  <c r="B562" i="7"/>
  <c r="D568" i="9"/>
  <c r="C547" i="9" s="1"/>
  <c r="D12" i="8" s="1"/>
  <c r="D556" i="7"/>
  <c r="C545" i="7" s="1"/>
  <c r="C562" i="7"/>
  <c r="D561" i="7"/>
  <c r="C550" i="7" s="1"/>
  <c r="I365" i="6"/>
  <c r="H365" i="6"/>
  <c r="I361" i="6"/>
  <c r="H361" i="6"/>
  <c r="I358" i="6"/>
  <c r="H358" i="6"/>
  <c r="I354" i="6"/>
  <c r="H354" i="6"/>
  <c r="I348" i="6"/>
  <c r="H348" i="6"/>
  <c r="I334" i="6"/>
  <c r="H334" i="6"/>
  <c r="I311" i="6"/>
  <c r="H311" i="6"/>
  <c r="I307" i="6"/>
  <c r="H307" i="6"/>
  <c r="I300" i="6"/>
  <c r="H300" i="6"/>
  <c r="I294" i="6"/>
  <c r="H294" i="6"/>
  <c r="I285" i="6"/>
  <c r="H285" i="6"/>
  <c r="I216" i="6"/>
  <c r="H216" i="6"/>
  <c r="I198" i="6"/>
  <c r="H198" i="6"/>
  <c r="I181" i="6"/>
  <c r="H181" i="6"/>
  <c r="I177" i="6"/>
  <c r="H177" i="6"/>
  <c r="C386" i="6"/>
  <c r="I105" i="6"/>
  <c r="H105" i="6"/>
  <c r="I96" i="6"/>
  <c r="H96" i="6"/>
  <c r="I88" i="6"/>
  <c r="H88" i="6"/>
  <c r="I83" i="6"/>
  <c r="H83" i="6"/>
  <c r="I74" i="6"/>
  <c r="H74" i="6"/>
  <c r="I67" i="6"/>
  <c r="H67" i="6"/>
  <c r="I62" i="6"/>
  <c r="H62" i="6"/>
  <c r="I48" i="6"/>
  <c r="H48" i="6"/>
  <c r="I17" i="6"/>
  <c r="H17" i="6"/>
  <c r="I11" i="6"/>
  <c r="H11" i="6"/>
  <c r="I5" i="6"/>
  <c r="H5" i="6"/>
  <c r="I378" i="5"/>
  <c r="H378" i="5"/>
  <c r="I374" i="5"/>
  <c r="H374" i="5"/>
  <c r="I370" i="5"/>
  <c r="H370" i="5"/>
  <c r="I365" i="5"/>
  <c r="H365" i="5"/>
  <c r="I358" i="5"/>
  <c r="H358" i="5"/>
  <c r="I349" i="5"/>
  <c r="H349" i="5"/>
  <c r="I345" i="5"/>
  <c r="H345" i="5"/>
  <c r="I329" i="5"/>
  <c r="H329" i="5"/>
  <c r="I322" i="5"/>
  <c r="H322" i="5"/>
  <c r="I319" i="5"/>
  <c r="H319" i="5"/>
  <c r="I315" i="5"/>
  <c r="H315" i="5"/>
  <c r="I308" i="5"/>
  <c r="H308" i="5"/>
  <c r="I265" i="5"/>
  <c r="H265" i="5"/>
  <c r="I257" i="5"/>
  <c r="H257" i="5"/>
  <c r="I221" i="5"/>
  <c r="H221" i="5"/>
  <c r="I201" i="5"/>
  <c r="H201" i="5"/>
  <c r="I192" i="5"/>
  <c r="H192" i="5"/>
  <c r="I175" i="5"/>
  <c r="H175" i="5"/>
  <c r="I169" i="5"/>
  <c r="H169" i="5"/>
  <c r="I107" i="5"/>
  <c r="I106" i="5" s="1"/>
  <c r="C403" i="5" s="1"/>
  <c r="H107" i="5"/>
  <c r="H106" i="5" s="1"/>
  <c r="B403" i="5" s="1"/>
  <c r="I94" i="5"/>
  <c r="H94" i="5"/>
  <c r="I87" i="5"/>
  <c r="H87" i="5"/>
  <c r="I82" i="5"/>
  <c r="H82" i="5"/>
  <c r="I73" i="5"/>
  <c r="H73" i="5"/>
  <c r="I62" i="5"/>
  <c r="H62" i="5"/>
  <c r="I57" i="5"/>
  <c r="H57" i="5"/>
  <c r="I52" i="5"/>
  <c r="H52" i="5"/>
  <c r="I43" i="5"/>
  <c r="H43" i="5"/>
  <c r="I11" i="5"/>
  <c r="H11" i="5"/>
  <c r="I5" i="5"/>
  <c r="H5" i="5"/>
  <c r="E57" i="8" l="1"/>
  <c r="E49" i="8"/>
  <c r="E72" i="8"/>
  <c r="E52" i="8"/>
  <c r="H364" i="5"/>
  <c r="B407" i="5" s="1"/>
  <c r="H339" i="5"/>
  <c r="B406" i="5" s="1"/>
  <c r="I304" i="5"/>
  <c r="C405" i="5" s="1"/>
  <c r="H4" i="5"/>
  <c r="B400" i="5" s="1"/>
  <c r="H116" i="6"/>
  <c r="B386" i="6" s="1"/>
  <c r="D386" i="6" s="1"/>
  <c r="C375" i="6" s="1"/>
  <c r="I324" i="6"/>
  <c r="C389" i="6" s="1"/>
  <c r="I73" i="6"/>
  <c r="C385" i="6" s="1"/>
  <c r="I47" i="6"/>
  <c r="C384" i="6" s="1"/>
  <c r="D562" i="7"/>
  <c r="C541" i="7" s="1"/>
  <c r="D10" i="8" s="1"/>
  <c r="H73" i="6"/>
  <c r="B385" i="6" s="1"/>
  <c r="H324" i="6"/>
  <c r="B389" i="6" s="1"/>
  <c r="H281" i="6"/>
  <c r="B388" i="6" s="1"/>
  <c r="I281" i="6"/>
  <c r="C388" i="6" s="1"/>
  <c r="I176" i="6"/>
  <c r="C387" i="6" s="1"/>
  <c r="I4" i="6"/>
  <c r="C383" i="6" s="1"/>
  <c r="I353" i="6"/>
  <c r="C390" i="6" s="1"/>
  <c r="H47" i="6"/>
  <c r="B384" i="6" s="1"/>
  <c r="H4" i="6"/>
  <c r="B383" i="6" s="1"/>
  <c r="H176" i="6"/>
  <c r="B387" i="6" s="1"/>
  <c r="H353" i="6"/>
  <c r="B390" i="6" s="1"/>
  <c r="H72" i="5"/>
  <c r="B402" i="5" s="1"/>
  <c r="H304" i="5"/>
  <c r="B405" i="5" s="1"/>
  <c r="I168" i="5"/>
  <c r="C404" i="5" s="1"/>
  <c r="H42" i="5"/>
  <c r="B401" i="5" s="1"/>
  <c r="H168" i="5"/>
  <c r="B404" i="5" s="1"/>
  <c r="I364" i="5"/>
  <c r="C407" i="5" s="1"/>
  <c r="I4" i="5"/>
  <c r="C400" i="5" s="1"/>
  <c r="I42" i="5"/>
  <c r="C401" i="5" s="1"/>
  <c r="I339" i="5"/>
  <c r="C406" i="5" s="1"/>
  <c r="I72" i="5"/>
  <c r="C402" i="5" s="1"/>
  <c r="D403" i="5"/>
  <c r="C392" i="5" s="1"/>
  <c r="D390" i="6" l="1"/>
  <c r="C379" i="6" s="1"/>
  <c r="D389" i="6"/>
  <c r="C378" i="6" s="1"/>
  <c r="D406" i="5"/>
  <c r="C395" i="5" s="1"/>
  <c r="D407" i="5"/>
  <c r="C396" i="5" s="1"/>
  <c r="D405" i="5"/>
  <c r="C394" i="5" s="1"/>
  <c r="D400" i="5"/>
  <c r="C389" i="5" s="1"/>
  <c r="D385" i="6"/>
  <c r="C374" i="6" s="1"/>
  <c r="D384" i="6"/>
  <c r="C373" i="6" s="1"/>
  <c r="D387" i="6"/>
  <c r="C376" i="6" s="1"/>
  <c r="D383" i="6"/>
  <c r="C372" i="6" s="1"/>
  <c r="D388" i="6"/>
  <c r="C377" i="6" s="1"/>
  <c r="C391" i="6"/>
  <c r="B391" i="6"/>
  <c r="D404" i="5"/>
  <c r="C393" i="5" s="1"/>
  <c r="D402" i="5"/>
  <c r="C391" i="5" s="1"/>
  <c r="D401" i="5"/>
  <c r="C390" i="5" s="1"/>
  <c r="B408" i="5"/>
  <c r="C408" i="5"/>
  <c r="D391" i="6" l="1"/>
  <c r="C370" i="6" s="1"/>
  <c r="D8" i="8" s="1"/>
  <c r="D408" i="5"/>
  <c r="C387" i="5" s="1"/>
  <c r="A12" i="8" s="1"/>
  <c r="I501" i="4"/>
  <c r="H501" i="4"/>
  <c r="E78" i="8" s="1"/>
  <c r="I492" i="4"/>
  <c r="H492" i="4"/>
  <c r="E77" i="8" s="1"/>
  <c r="I482" i="4"/>
  <c r="H482" i="4"/>
  <c r="E76" i="8" s="1"/>
  <c r="I470" i="4"/>
  <c r="H470" i="4"/>
  <c r="E75" i="8" s="1"/>
  <c r="I463" i="4"/>
  <c r="H463" i="4"/>
  <c r="E73" i="8" s="1"/>
  <c r="I454" i="4"/>
  <c r="H454" i="4"/>
  <c r="I450" i="4"/>
  <c r="H450" i="4"/>
  <c r="I431" i="4"/>
  <c r="H431" i="4"/>
  <c r="E68" i="8" s="1"/>
  <c r="I427" i="4"/>
  <c r="H427" i="4"/>
  <c r="E67" i="8" s="1"/>
  <c r="I421" i="4"/>
  <c r="H421" i="4"/>
  <c r="E66" i="8" s="1"/>
  <c r="I417" i="4"/>
  <c r="H417" i="4"/>
  <c r="E65" i="8" s="1"/>
  <c r="I408" i="4"/>
  <c r="H408" i="4"/>
  <c r="E64" i="8" s="1"/>
  <c r="I372" i="4"/>
  <c r="H372" i="4"/>
  <c r="I355" i="4"/>
  <c r="H355" i="4"/>
  <c r="I325" i="4"/>
  <c r="H325" i="4"/>
  <c r="I272" i="4"/>
  <c r="H272" i="4"/>
  <c r="I265" i="4"/>
  <c r="H265" i="4"/>
  <c r="I247" i="4"/>
  <c r="H247" i="4"/>
  <c r="E53" i="8" s="1"/>
  <c r="I235" i="4"/>
  <c r="H235" i="4"/>
  <c r="E51" i="8" s="1"/>
  <c r="I221" i="4"/>
  <c r="H221" i="4"/>
  <c r="E50" i="8" s="1"/>
  <c r="I210" i="4"/>
  <c r="H210" i="4"/>
  <c r="I203" i="4"/>
  <c r="H203" i="4"/>
  <c r="E47" i="8" s="1"/>
  <c r="I156" i="4"/>
  <c r="H156" i="4"/>
  <c r="E39" i="8" s="1"/>
  <c r="I140" i="4"/>
  <c r="H140" i="4"/>
  <c r="I127" i="4"/>
  <c r="H127" i="4"/>
  <c r="E36" i="8" s="1"/>
  <c r="I120" i="4"/>
  <c r="H120" i="4"/>
  <c r="I111" i="4"/>
  <c r="H111" i="4"/>
  <c r="E34" i="8" s="1"/>
  <c r="I106" i="4"/>
  <c r="H106" i="4"/>
  <c r="I91" i="4"/>
  <c r="H91" i="4"/>
  <c r="I84" i="4"/>
  <c r="H84" i="4"/>
  <c r="I77" i="4"/>
  <c r="H77" i="4"/>
  <c r="E29" i="8" s="1"/>
  <c r="I70" i="4"/>
  <c r="H70" i="4"/>
  <c r="I57" i="4"/>
  <c r="H57" i="4"/>
  <c r="E27" i="8" s="1"/>
  <c r="I32" i="4"/>
  <c r="H32" i="4"/>
  <c r="I16" i="4"/>
  <c r="H16" i="4"/>
  <c r="E23" i="8" s="1"/>
  <c r="I5" i="4"/>
  <c r="H5" i="4"/>
  <c r="E71" i="8" l="1"/>
  <c r="E58" i="8"/>
  <c r="E55" i="8"/>
  <c r="E60" i="8"/>
  <c r="E59" i="8"/>
  <c r="E54" i="8"/>
  <c r="E48" i="8"/>
  <c r="E32" i="8"/>
  <c r="E22" i="8"/>
  <c r="E24" i="8"/>
  <c r="E28" i="8"/>
  <c r="E30" i="8"/>
  <c r="E33" i="8"/>
  <c r="E35" i="8"/>
  <c r="E38" i="8"/>
  <c r="I444" i="4"/>
  <c r="C530" i="4" s="1"/>
  <c r="I404" i="4"/>
  <c r="C529" i="4" s="1"/>
  <c r="H469" i="4"/>
  <c r="B531" i="4" s="1"/>
  <c r="I469" i="4"/>
  <c r="C531" i="4" s="1"/>
  <c r="H4" i="4"/>
  <c r="B524" i="4" s="1"/>
  <c r="H90" i="4"/>
  <c r="B526" i="4" s="1"/>
  <c r="I90" i="4"/>
  <c r="C526" i="4" s="1"/>
  <c r="I56" i="4"/>
  <c r="C525" i="4" s="1"/>
  <c r="H202" i="4"/>
  <c r="B528" i="4" s="1"/>
  <c r="H444" i="4"/>
  <c r="B530" i="4" s="1"/>
  <c r="C18" i="8" s="1"/>
  <c r="H139" i="4"/>
  <c r="B527" i="4" s="1"/>
  <c r="H56" i="4"/>
  <c r="B525" i="4" s="1"/>
  <c r="B16" i="8" s="1"/>
  <c r="I139" i="4"/>
  <c r="C527" i="4" s="1"/>
  <c r="I4" i="4"/>
  <c r="C524" i="4" s="1"/>
  <c r="I202" i="4"/>
  <c r="C528" i="4" s="1"/>
  <c r="H404" i="4"/>
  <c r="B529" i="4" s="1"/>
  <c r="D16" i="8" l="1"/>
  <c r="D18" i="8"/>
  <c r="B18" i="8"/>
  <c r="A18" i="8"/>
  <c r="C16" i="8"/>
  <c r="A16" i="8"/>
  <c r="D530" i="4"/>
  <c r="C519" i="4" s="1"/>
  <c r="D531" i="4"/>
  <c r="C520" i="4" s="1"/>
  <c r="D529" i="4"/>
  <c r="C518" i="4" s="1"/>
  <c r="D527" i="4"/>
  <c r="C516" i="4" s="1"/>
  <c r="D526" i="4"/>
  <c r="C515" i="4" s="1"/>
  <c r="D528" i="4"/>
  <c r="C517" i="4" s="1"/>
  <c r="D525" i="4"/>
  <c r="C514" i="4" s="1"/>
  <c r="B532" i="4"/>
  <c r="C532" i="4"/>
  <c r="D524" i="4"/>
  <c r="C513" i="4" s="1"/>
  <c r="B8" i="8" l="1"/>
  <c r="D532" i="4"/>
  <c r="C511" i="4" s="1"/>
  <c r="A8" i="8" s="1"/>
</calcChain>
</file>

<file path=xl/sharedStrings.xml><?xml version="1.0" encoding="utf-8"?>
<sst xmlns="http://schemas.openxmlformats.org/spreadsheetml/2006/main" count="7486" uniqueCount="2649">
  <si>
    <t>Reference No.</t>
  </si>
  <si>
    <t>Measurable Element</t>
  </si>
  <si>
    <t>Checkpoint</t>
  </si>
  <si>
    <t xml:space="preserve">Compliance 
</t>
  </si>
  <si>
    <t xml:space="preserve">Assessment Method </t>
  </si>
  <si>
    <t xml:space="preserve">Means of Verification </t>
  </si>
  <si>
    <t xml:space="preserve">Remarks </t>
  </si>
  <si>
    <t xml:space="preserve">Area of Concern - A Service Provision </t>
  </si>
  <si>
    <t>Standard A1</t>
  </si>
  <si>
    <t>Facility provides primary level curative services</t>
  </si>
  <si>
    <t>ME A1.1</t>
  </si>
  <si>
    <t>The facility provides treatment of common ailments</t>
  </si>
  <si>
    <t>ME A1.2</t>
  </si>
  <si>
    <t xml:space="preserve">The facility provides Accident &amp; Emergency Services    </t>
  </si>
  <si>
    <t>ME A1.3</t>
  </si>
  <si>
    <t xml:space="preserve">The facility provides AYUSH Services </t>
  </si>
  <si>
    <t>ME A1.4</t>
  </si>
  <si>
    <t xml:space="preserve">Services are available for the time period as mandated </t>
  </si>
  <si>
    <t>Labour room service are functional 24X7</t>
  </si>
  <si>
    <t>RR/SI</t>
  </si>
  <si>
    <t>ME A1.5</t>
  </si>
  <si>
    <t xml:space="preserve">The facility provides curatives &amp; preventive services for the health problems and diseases, prevalent locally. </t>
  </si>
  <si>
    <t>Standard A2</t>
  </si>
  <si>
    <t xml:space="preserve">The facility provides RMNCHA Services </t>
  </si>
  <si>
    <t>ME A2.1</t>
  </si>
  <si>
    <t xml:space="preserve">The facility provides Reproductive health  Services </t>
  </si>
  <si>
    <t>ME A2.2</t>
  </si>
  <si>
    <t xml:space="preserve">The facility provides Maternal health Services </t>
  </si>
  <si>
    <t>Management of Normal Deliveries</t>
  </si>
  <si>
    <t xml:space="preserve">Assisted Vaginal Deliveries </t>
  </si>
  <si>
    <t>Forceps/Vaccum</t>
  </si>
  <si>
    <t xml:space="preserve">Episiotomy and suturing of Cervical &amp; perineal Tear </t>
  </si>
  <si>
    <t>Stabilization in obstetric emergencies  before referral</t>
  </si>
  <si>
    <r>
      <t>Management</t>
    </r>
    <r>
      <rPr>
        <sz val="11"/>
        <color theme="1"/>
        <rFont val="Calibri"/>
        <family val="2"/>
        <scheme val="minor"/>
      </rPr>
      <t xml:space="preserve">  of Pregnancy Induced Hypertension</t>
    </r>
  </si>
  <si>
    <t>Prompt referral to nearest FRU</t>
  </si>
  <si>
    <t>ME A2.3</t>
  </si>
  <si>
    <t xml:space="preserve">The facility provides Newborn health  Services </t>
  </si>
  <si>
    <t xml:space="preserve">Essential Newborn Care </t>
  </si>
  <si>
    <t xml:space="preserve">New Born Resuscitation </t>
  </si>
  <si>
    <t>ME A2.4</t>
  </si>
  <si>
    <t xml:space="preserve">The facility provides Child health Services </t>
  </si>
  <si>
    <t>ME A2.5</t>
  </si>
  <si>
    <t xml:space="preserve">The facility provides Adolescent health Services </t>
  </si>
  <si>
    <t xml:space="preserve">Standard A3 </t>
  </si>
  <si>
    <t>The Facility provides Diagnostic Services, Para-clinical  &amp; support services.</t>
  </si>
  <si>
    <t xml:space="preserve">ME A3.1 </t>
  </si>
  <si>
    <t xml:space="preserve">The Facility provides Laboratory Services </t>
  </si>
  <si>
    <t xml:space="preserve">Availability of Rapid HIV  and Blood Sugar </t>
  </si>
  <si>
    <t>ME A3.2</t>
  </si>
  <si>
    <t xml:space="preserve">The Facility provides other diagnostic services </t>
  </si>
  <si>
    <t>ME A3.3</t>
  </si>
  <si>
    <t>The facility provides pharmacy services</t>
  </si>
  <si>
    <t>ME A3.4</t>
  </si>
  <si>
    <t>The facility provides medico legal services</t>
  </si>
  <si>
    <t>ME A3.5</t>
  </si>
  <si>
    <t>The facility provides MMU services</t>
  </si>
  <si>
    <t>ME A3.6</t>
  </si>
  <si>
    <t>The facility provides  administrative services</t>
  </si>
  <si>
    <t>ME A3.7</t>
  </si>
  <si>
    <t>The facility provides support services</t>
  </si>
  <si>
    <t>Standard A4</t>
  </si>
  <si>
    <t>The facility provides services as mandated in the National Health Programmes /State scheme(s).</t>
  </si>
  <si>
    <t>ME A4.1</t>
  </si>
  <si>
    <t xml:space="preserve">The facility provides services under National Vector Borne Disease Control Programme as per guidelines </t>
  </si>
  <si>
    <t>ME A4.2</t>
  </si>
  <si>
    <t xml:space="preserve">The facility provides services under Revised National TB Control Programme as per guidelines </t>
  </si>
  <si>
    <t>ME A4.3</t>
  </si>
  <si>
    <t>The facility provides services under National Leprosy Eradication Programme as per guidelines</t>
  </si>
  <si>
    <t>ME A4.4</t>
  </si>
  <si>
    <t>The facility provides services under National AIDS Control Programme as per guidelines</t>
  </si>
  <si>
    <t>ME A4.5</t>
  </si>
  <si>
    <t xml:space="preserve">The facility provides services under National Programme for control of Blindness as per guidelines </t>
  </si>
  <si>
    <t>ME A4.6</t>
  </si>
  <si>
    <t xml:space="preserve">The facility provides services under Mental Health Programme  as per guidelines </t>
  </si>
  <si>
    <t>ME A4.7</t>
  </si>
  <si>
    <t xml:space="preserve">The facility provides services under National Programme for the health care of the elderly as per guidelines </t>
  </si>
  <si>
    <t>ME A4.8</t>
  </si>
  <si>
    <t xml:space="preserve">The facility provides services under National Programme for Prevention and control of Cancer, Diabetes, Cardiovascular diseases &amp; Stroke (NPCDCS)  as per guidelines </t>
  </si>
  <si>
    <t>ME A4.9</t>
  </si>
  <si>
    <t xml:space="preserve">The facility Provides services under Integrated Disease Surveillance Programme as per Guidelines </t>
  </si>
  <si>
    <t>ME A4.10</t>
  </si>
  <si>
    <t>The facility provide services under National health Programme for prevention and control of deafness</t>
  </si>
  <si>
    <t>ME A4.11</t>
  </si>
  <si>
    <t>The facility provides services under School Health Programme</t>
  </si>
  <si>
    <t>ME A4.12</t>
  </si>
  <si>
    <t>The facility provides services under Universal Immunization Programme</t>
  </si>
  <si>
    <t>ME A4.13</t>
  </si>
  <si>
    <t>The facility provides services under National Iodine deficiency Programme</t>
  </si>
  <si>
    <t>ME A4.14</t>
  </si>
  <si>
    <t>The facility provides services under National tobacco Control Programme</t>
  </si>
  <si>
    <t>ME A4.15</t>
  </si>
  <si>
    <t>The facility provides services as per local needs/ State specific health programmes</t>
  </si>
  <si>
    <t xml:space="preserve">Area of Concern B - Patients' Right  </t>
  </si>
  <si>
    <t>Standard B1</t>
  </si>
  <si>
    <t xml:space="preserve">The facility provides the information to care seekers, attendants &amp; community about the available  services  and their modalities </t>
  </si>
  <si>
    <t>ME B1.1</t>
  </si>
  <si>
    <t xml:space="preserve">The facility has uniform and user-friendly signage system </t>
  </si>
  <si>
    <t>ME B1.2</t>
  </si>
  <si>
    <t xml:space="preserve">The facility displays the services and entitlements available in its departments </t>
  </si>
  <si>
    <t>Service provision and entitlements are displayed at the entrance of labour room and relative's waiting area</t>
  </si>
  <si>
    <t>OB</t>
  </si>
  <si>
    <t xml:space="preserve">Entitlements of JSSK &amp; JSY
Services available at labour room </t>
  </si>
  <si>
    <t>ME B1.3</t>
  </si>
  <si>
    <t xml:space="preserve">The facility has established citizen charter, which is followed at all levels </t>
  </si>
  <si>
    <t>ME B1.4</t>
  </si>
  <si>
    <t>Patients &amp; visitors are sensitised and educated through appropriate IEC / BCC approaches</t>
  </si>
  <si>
    <t>ME B1.5</t>
  </si>
  <si>
    <t xml:space="preserve">Information is available in local language and easy to understand </t>
  </si>
  <si>
    <t>ME B1.6</t>
  </si>
  <si>
    <t xml:space="preserve">There is established procedures for taking informed consent before treatment and procedures </t>
  </si>
  <si>
    <t>Written informed consent is taken before procedures</t>
  </si>
  <si>
    <t>PI/RR</t>
  </si>
  <si>
    <t>Normal Delivery &amp;
MVA</t>
  </si>
  <si>
    <t>ME B1.7</t>
  </si>
  <si>
    <t xml:space="preserve">Information about the treatment is shared with patients or attendants, regularly </t>
  </si>
  <si>
    <t>Labour room has system in place to involve patient relative in decision making about pregnant woman's care during labour</t>
  </si>
  <si>
    <t>PI/RR/SI</t>
  </si>
  <si>
    <t xml:space="preserve">Specially in case of referral </t>
  </si>
  <si>
    <t>ME B1.8</t>
  </si>
  <si>
    <t>The facility has defined and established grievance redressal system in place</t>
  </si>
  <si>
    <t>Standard B2</t>
  </si>
  <si>
    <t xml:space="preserve">Services are delivered in a manner that is sensitive to gender, religious and cultural needs, and there are no barrier on account of physical, economic, cultural or social status. </t>
  </si>
  <si>
    <t>ME B2.1</t>
  </si>
  <si>
    <t>Services are provided in manner that are sensitive to gender</t>
  </si>
  <si>
    <t xml:space="preserve">Availability of female staff if a male doctor examination a female patients </t>
  </si>
  <si>
    <t>SI</t>
  </si>
  <si>
    <t>Only on duty  personnel are allowed in the labour room</t>
  </si>
  <si>
    <t>OB/SI</t>
  </si>
  <si>
    <t>ME B2.2</t>
  </si>
  <si>
    <t xml:space="preserve">Religious and cultural preferences of patients and attendants are taken into consideration while delivering services  </t>
  </si>
  <si>
    <t>ME B2.3</t>
  </si>
  <si>
    <t xml:space="preserve">Access to facility is provided without any physical barrier </t>
  </si>
  <si>
    <t>ME B2.4</t>
  </si>
  <si>
    <t xml:space="preserve">There is no discrimination on basis of social and economic status of the patients </t>
  </si>
  <si>
    <t>Standard B3</t>
  </si>
  <si>
    <t>The facility maintains privacy, confidentiality &amp; dignity of patient, and has a system for guarding patient related information.</t>
  </si>
  <si>
    <t>ME B3.1</t>
  </si>
  <si>
    <t xml:space="preserve">Adequate visual privacy is provided at every point of care </t>
  </si>
  <si>
    <t xml:space="preserve">Availability of curtains / Screens at door , windows and between two tables </t>
  </si>
  <si>
    <t>ME B3.2</t>
  </si>
  <si>
    <t xml:space="preserve">Confidentiality of patients records and clinical information is maintained </t>
  </si>
  <si>
    <t>ME B3.3</t>
  </si>
  <si>
    <t xml:space="preserve">The facility ensures the behaviours of staff is dignified and respectful, while delivering the services </t>
  </si>
  <si>
    <t>ME B3.4</t>
  </si>
  <si>
    <t>The facility ensures privacy and confidentiality to every patient, especially of those conditions having social stigma, and also safeguards vulnerable groups</t>
  </si>
  <si>
    <t>Standard B4</t>
  </si>
  <si>
    <t>The facility ensures that there are no financial barrier to access, and that there is financial protection given from the cost of hospital services.</t>
  </si>
  <si>
    <t>ME B4.1</t>
  </si>
  <si>
    <t>The facility provides cashless services to pregnant women, mothers and neonates as per prevalent government schemes</t>
  </si>
  <si>
    <t xml:space="preserve">All procedures in labour room are free of cost </t>
  </si>
  <si>
    <t>PI/SI/RR</t>
  </si>
  <si>
    <t xml:space="preserve">Check with patient if they have paid any money for the services </t>
  </si>
  <si>
    <t>ME B4.2</t>
  </si>
  <si>
    <t>The facility ensures that drugs prescribed are available at Pharmacy and wards</t>
  </si>
  <si>
    <t>ME B4.3</t>
  </si>
  <si>
    <t xml:space="preserve">It is ensured that facilities for the prescribed investigations are available at the facility </t>
  </si>
  <si>
    <t>ME B4.4</t>
  </si>
  <si>
    <t xml:space="preserve">The facility provide free of cost treatment to Below poverty line patients without administrative hassles </t>
  </si>
  <si>
    <t>ME B4.5</t>
  </si>
  <si>
    <t xml:space="preserve">The facility ensures timely reimbursement of financial entitlements and reimbursement to the patients </t>
  </si>
  <si>
    <t>Area of Concern - C Inputs</t>
  </si>
  <si>
    <t>Standard C1</t>
  </si>
  <si>
    <t>The facility has infrastructure for delivery of assured services, and available infrastructure meets the prevalent norms</t>
  </si>
  <si>
    <t>ME C1.1</t>
  </si>
  <si>
    <t xml:space="preserve">Departments have adequate space as per patient or work load  </t>
  </si>
  <si>
    <t>Availability of adequate space for in labour room</t>
  </si>
  <si>
    <t>Adequate space for accommodating delivery tables as per load and new born corner One labour table requires 10X10 sqft of space. Check for Any alternate arrangement for delivery  cases if labour room have only 1 delivery table</t>
  </si>
  <si>
    <t>ME C1.2</t>
  </si>
  <si>
    <t xml:space="preserve">Amenities for Patients &amp; Staff are available as per load </t>
  </si>
  <si>
    <t xml:space="preserve">Attach Toilet with labour room </t>
  </si>
  <si>
    <t xml:space="preserve">Availability of Hot water Facility </t>
  </si>
  <si>
    <t>Geezer/ solar heater</t>
  </si>
  <si>
    <t>ME C1.3</t>
  </si>
  <si>
    <t xml:space="preserve">Departments have layout and demarcated areas as per functions </t>
  </si>
  <si>
    <t>Dedicated nursing station proximity labour room</t>
  </si>
  <si>
    <t>Area earmarked for newborn care Corner</t>
  </si>
  <si>
    <t xml:space="preserve">Earmarked area for keeping delivery trays and other sterilized utilities </t>
  </si>
  <si>
    <t xml:space="preserve">Availability of  utility room/ Store room  </t>
  </si>
  <si>
    <t xml:space="preserve">Demarcated area for instrument processing </t>
  </si>
  <si>
    <t xml:space="preserve">Cleaning and autoclaving the instruments </t>
  </si>
  <si>
    <t xml:space="preserve">Labour room is located in vicinity of ward </t>
  </si>
  <si>
    <t xml:space="preserve">Unidirectional flow of services </t>
  </si>
  <si>
    <t>ME C1.4</t>
  </si>
  <si>
    <t>The facility has adequate circulation area and open spaces according to need and local law</t>
  </si>
  <si>
    <t>ME C1.5</t>
  </si>
  <si>
    <t xml:space="preserve">The facility has infrastructure for intramural and extramural communication </t>
  </si>
  <si>
    <t>Standard C2</t>
  </si>
  <si>
    <t xml:space="preserve">The facility ensures the physical safety including fire safety of the infrastructure. </t>
  </si>
  <si>
    <t>ME C2.1</t>
  </si>
  <si>
    <t xml:space="preserve">The facility ensures the seismic safety of the infrastructure </t>
  </si>
  <si>
    <t>ME C2.2</t>
  </si>
  <si>
    <t xml:space="preserve">The facility ensures safety of electrical establishment </t>
  </si>
  <si>
    <t>Labour room do not have temporary connections and loosely hanging wires</t>
  </si>
  <si>
    <t>Switch Boards &amp; all other electrical installations are intact &amp;Secure</t>
  </si>
  <si>
    <t>ME C2.3</t>
  </si>
  <si>
    <t xml:space="preserve">Physical condition of buildings are safe for providing patient care </t>
  </si>
  <si>
    <t xml:space="preserve">Floors of the ward are non slippery and even </t>
  </si>
  <si>
    <t>ME C2.4</t>
  </si>
  <si>
    <r>
      <t xml:space="preserve">The facility </t>
    </r>
    <r>
      <rPr>
        <sz val="12"/>
        <color theme="1"/>
        <rFont val="Calibri"/>
        <family val="2"/>
        <scheme val="minor"/>
      </rPr>
      <t xml:space="preserve">Ensures fire Safety Measures including fire fighting equipment </t>
    </r>
  </si>
  <si>
    <t>Labour room has functional fire extinguisher</t>
  </si>
  <si>
    <t>Standard C3</t>
  </si>
  <si>
    <t xml:space="preserve">The facility has adequate qualified and trained staff,  required for providing the assured services to the current case load </t>
  </si>
  <si>
    <t>ME C3.1</t>
  </si>
  <si>
    <t xml:space="preserve">The facility has adequate medical officers as per service provision and work load </t>
  </si>
  <si>
    <t>Availability of Doctor on call after Labour room hours</t>
  </si>
  <si>
    <t>SI/RR</t>
  </si>
  <si>
    <t>ME C3.2</t>
  </si>
  <si>
    <t xml:space="preserve">The facility has adequate nursing staff /Paramedic as per service provision and work load </t>
  </si>
  <si>
    <t xml:space="preserve">Availability of at least one nursing staff round the clock </t>
  </si>
  <si>
    <t>Providing services to both indoor as well as labour room</t>
  </si>
  <si>
    <t>ME C3.3</t>
  </si>
  <si>
    <t xml:space="preserve">The facility has adequate Health workers as per requirement </t>
  </si>
  <si>
    <t>ME C3.4</t>
  </si>
  <si>
    <t xml:space="preserve">The facility has adequate support staff </t>
  </si>
  <si>
    <t>ME C3.5</t>
  </si>
  <si>
    <t xml:space="preserve">The Staff has been imparted necessary trainings/skill set to enable them to meet their roles &amp; responsibilities </t>
  </si>
  <si>
    <t xml:space="preserve">Training of Nursing Staff for NSSK </t>
  </si>
  <si>
    <t>Training of Nursing Staff for SBA (Skill Birth Attendant)</t>
  </si>
  <si>
    <t xml:space="preserve">Training of Nursing Staff for IUCD insertion </t>
  </si>
  <si>
    <t xml:space="preserve">Training of Doctor for MTP </t>
  </si>
  <si>
    <t>Training of Doctor for BEmOC</t>
  </si>
  <si>
    <t>ME C3.6</t>
  </si>
  <si>
    <t>The Staff is skilled/ competant as per job description</t>
  </si>
  <si>
    <t>Nursing staff is skilled  for resuscitation</t>
  </si>
  <si>
    <t xml:space="preserve">Check for staff knows about drying &amp; cleaning of airway (mouth and than nose), position of the neck ,operating bag and mask, ensuring sealing of nose &amp; mouth  </t>
  </si>
  <si>
    <t xml:space="preserve">Nursing staff is skilled  for operating radiant warmer </t>
  </si>
  <si>
    <t>Check the staff know how to set the temperature, how to put the probe, duration and interpetation of alarms</t>
  </si>
  <si>
    <t>Nursing staff is skilled identifying and managing complications</t>
  </si>
  <si>
    <t xml:space="preserve">Check how staff interpret different alarming sign like excessive bleeding, shock , obstructed labour </t>
  </si>
  <si>
    <t>Nursing Staff is skilled for maintaining clinical records including partograph</t>
  </si>
  <si>
    <t>Check staff know what to fill different section of partograph and how to interpetate alert and action</t>
  </si>
  <si>
    <t>Standard C4</t>
  </si>
  <si>
    <t>The facility provides drugs and consumables required for assured services.</t>
  </si>
  <si>
    <t>ME C4.1</t>
  </si>
  <si>
    <t xml:space="preserve">The departments have availability of adequate drugs at point of use </t>
  </si>
  <si>
    <t xml:space="preserve">Availability of uterotonic Drugs </t>
  </si>
  <si>
    <t>OB/RR/SI</t>
  </si>
  <si>
    <t>Inj Oxytocin 10 IU (to be kept in fridge)</t>
  </si>
  <si>
    <t xml:space="preserve">Availability of Antibiotics </t>
  </si>
  <si>
    <t>Cap Ampicillin 500mg, Tab Metronidazole 400mg, Inj Gentamicin,</t>
  </si>
  <si>
    <t xml:space="preserve">Availability of Antihypertensive </t>
  </si>
  <si>
    <t xml:space="preserve"> Tab Misoprostol 200microgram, Nefedipine,</t>
  </si>
  <si>
    <t xml:space="preserve">Availability of analgesics and antipyretics </t>
  </si>
  <si>
    <t xml:space="preserve"> Tab Paracetamol, Tab Ibuprofen</t>
  </si>
  <si>
    <t xml:space="preserve">Availability of IV Fluids </t>
  </si>
  <si>
    <t xml:space="preserve"> IV fluids, Normal saline, Ringer lactate, dextrose</t>
  </si>
  <si>
    <t xml:space="preserve">Availability of local anaesthetics </t>
  </si>
  <si>
    <t>Inj Xylocaine 2%,</t>
  </si>
  <si>
    <t>Others</t>
  </si>
  <si>
    <t>Tab B complex, Inj Betamethasone, Inj Hydralazine,  methyldopa, (Nevirapine and other HIV  drugs)</t>
  </si>
  <si>
    <t xml:space="preserve">Availability of drugs for newborn </t>
  </si>
  <si>
    <t>Vit K1 :1mg</t>
  </si>
  <si>
    <t>ME C4.2</t>
  </si>
  <si>
    <t xml:space="preserve">The departments have adequate consumables at point of use </t>
  </si>
  <si>
    <t>Availability of dressings and Sanitary pads</t>
  </si>
  <si>
    <t>gauze piece and cotton swabs, sanitary pads, sutureneedle (round body and cutting), chromic catgut,</t>
  </si>
  <si>
    <t>Availability of syringes and IV Sets /tubes</t>
  </si>
  <si>
    <t xml:space="preserve">Paediatric iv sets,urinary catheter, </t>
  </si>
  <si>
    <t xml:space="preserve">Availability of consumables for new born care </t>
  </si>
  <si>
    <t xml:space="preserve"> gastric tube and cord clamp, Baby ID tag</t>
  </si>
  <si>
    <t>ME C4.3</t>
  </si>
  <si>
    <t xml:space="preserve">Emergency drug trays are maintained at every point of care, where ever it may be needed </t>
  </si>
  <si>
    <t>Emergency drug tray is maintained</t>
  </si>
  <si>
    <t xml:space="preserve"> Inj Magsulf 50%, Inj Calcium gluconate 10microgram, Inj Dexamethasone, inj Hydrocortisone, Succinate, Inj diazepam, inj Pheniramine maleate, inj Corboprost, Inj Pentazocin, Inj Promethazine , Betamethasone, Inj Hydralazine, Nefedipine, Methyldopa,ceftriaxone, Adrenalin</t>
  </si>
  <si>
    <t>Standard C5</t>
  </si>
  <si>
    <t>The facility has equipment &amp; instruments required for assured list of services.</t>
  </si>
  <si>
    <t>ME C5.1</t>
  </si>
  <si>
    <t xml:space="preserve">Availability of equipment &amp; instruments for examination &amp; monitoring of patients </t>
  </si>
  <si>
    <t xml:space="preserve">Availability of functional Equipment  &amp;Instruments for examination &amp; Monitoring </t>
  </si>
  <si>
    <t xml:space="preserve">BP apparatus, stethoscope Thermometer, foetoscope/ Doppler, baby weighting scale, Wall clock </t>
  </si>
  <si>
    <t>ME C5.2</t>
  </si>
  <si>
    <t xml:space="preserve">Availability of equipment &amp; instruments for treatment procedures, being undertaken in the facility  </t>
  </si>
  <si>
    <t>Availability of  instrument arranged in Delivery treys</t>
  </si>
  <si>
    <t xml:space="preserve">Scissor, Artery forceps, Cord clamp, Sponge holder, speculum, kidney tray,  bowl for antiseptic lotion, </t>
  </si>
  <si>
    <t>Availability of Instruments arranged  for Episiotomy  trays</t>
  </si>
  <si>
    <t xml:space="preserve"> Episiotomy scissor, kidney tray, artery forceps, allis forceps, sponge holder, toothed forceps, needle holder,thumb forceps, </t>
  </si>
  <si>
    <t>Availability of Baby tray</t>
  </si>
  <si>
    <t xml:space="preserve">Two pre warmed towels/sheets for wrapping the baby, mucus extractor, bag and mask (0 &amp;1 no.), sterilized thread for cord/cord clamp, nasogastric tube, </t>
  </si>
  <si>
    <t>Availability of instruments arranged for MVA/EVA tray</t>
  </si>
  <si>
    <t xml:space="preserve">Speculum, anterior  vaginal wall retractor, posterior wall retractor, sponge holding forceps, MVA syringe, cannulas, MTP, cannulas, small bowl of antiseptic lotion, </t>
  </si>
  <si>
    <t>No such tray is there</t>
  </si>
  <si>
    <t>Delivery kits are available in adequate no. as per load</t>
  </si>
  <si>
    <t>ME C5.3</t>
  </si>
  <si>
    <t>Availability of equipment &amp; instruments for diagnostic procedures being undertaken in the facility</t>
  </si>
  <si>
    <t>Availability of Point of care diagnostic instruments</t>
  </si>
  <si>
    <t>Glucometer, HIV rapid diagnostic kit, Uristick.</t>
  </si>
  <si>
    <t>ME C5.4</t>
  </si>
  <si>
    <t>Availability of equipment and instruments for resuscitation of patients.</t>
  </si>
  <si>
    <t>Availability of resuscitation  Instruments  for Newborn Care &amp; mother</t>
  </si>
  <si>
    <t>Oxygen, Suction machine/ mucus sucker , radiant warmer, laryngoscope, ET tube, Mask &amp; Bag (new born resuscitor)
Mother: Suction machine, Oxygen, Adult bag and mask, mouth gag,</t>
  </si>
  <si>
    <t>Availability of resuscitation  instrument for mother</t>
  </si>
  <si>
    <t>Suction machine, Oxygen, Adult bag and mask, mouth gag,</t>
  </si>
  <si>
    <t>ME C5.5</t>
  </si>
  <si>
    <t>Availability of equipments for storage</t>
  </si>
  <si>
    <t>Availability of equipment for storage for drugs</t>
  </si>
  <si>
    <t>Refrigerator, Crash cart/Drug trolley, instrument trolley, dressing trolley</t>
  </si>
  <si>
    <t>ME C5.6</t>
  </si>
  <si>
    <t>Availability of functional equipment and instruments for support &amp; outreach services</t>
  </si>
  <si>
    <t xml:space="preserve">Availability of equipments for cleaning and disinfection </t>
  </si>
  <si>
    <t xml:space="preserve">
Boiler &amp; Autoclave</t>
  </si>
  <si>
    <t>ME C5.7</t>
  </si>
  <si>
    <t xml:space="preserve">Departments have patient furniture and fixtures as per load and service provision </t>
  </si>
  <si>
    <t xml:space="preserve">Availability of Delivery tables with attachment/ accessories </t>
  </si>
  <si>
    <t>Steel Top 
Hospital graded Mattress, IV stand, Kelly's pad,  support for delivery tables, Macintosh, foot step, Bed pan</t>
  </si>
  <si>
    <t>Availability of attachment/ accessories  with delivery table</t>
  </si>
  <si>
    <t>Hospital graded Mattress, IV stand, Kelly's pad,  support for delivery tables, Macintosh, foot step, Bed pan</t>
  </si>
  <si>
    <t xml:space="preserve">Availability of fixture </t>
  </si>
  <si>
    <t>Wall clock with Second arm Lamps- wall mounted /side, electrical fixture for equipments like radiant warmer, suction .</t>
  </si>
  <si>
    <t>Availability of Furniture</t>
  </si>
  <si>
    <t xml:space="preserve"> Cupboard, Table, chair, Counter.</t>
  </si>
  <si>
    <t xml:space="preserve">Area of Concern - D Support Services </t>
  </si>
  <si>
    <t>Standard D1</t>
  </si>
  <si>
    <t xml:space="preserve">The facility has a established Facility Management Program for Maintenance &amp; Upkeep of Equipment &amp; Infrastructure to provide safe &amp; Secure environment to staff &amp; Users </t>
  </si>
  <si>
    <t>ME D1.1</t>
  </si>
  <si>
    <t>The facility has  system for maintenance of critical Equipment</t>
  </si>
  <si>
    <t>Radiant warmer is covered under AMC including preventive maintenance</t>
  </si>
  <si>
    <t>Check for records of preventive maintenance if done any.</t>
  </si>
  <si>
    <t xml:space="preserve">There is system of timely corrective  break down maintenance of the equipments </t>
  </si>
  <si>
    <t xml:space="preserve">Ask for the procedure of repair, Check if some equipment is lying idle since long time due to maintenance  </t>
  </si>
  <si>
    <t>ME D1.2</t>
  </si>
  <si>
    <t xml:space="preserve">The facility has procedure for calibration of measuring Equipment </t>
  </si>
  <si>
    <t xml:space="preserve">There is a system of adjusting Needle of weighing machine zero  for correct measurement </t>
  </si>
  <si>
    <t xml:space="preserve">Check  for external calibration is done for all measuring equipments  </t>
  </si>
  <si>
    <t>Radient warmers, thermometer, weighting scale, BP apperatus</t>
  </si>
  <si>
    <t>ME D1.3</t>
  </si>
  <si>
    <t>Operating and maintenance instructions are available with the users of equipment</t>
  </si>
  <si>
    <t>Up to date instructions for operation and maintenance of radiant warmer are readily available with labour room staff.</t>
  </si>
  <si>
    <t>ME D1.4</t>
  </si>
  <si>
    <t xml:space="preserve">The facility provides adequate illumination level at patient care areas </t>
  </si>
  <si>
    <t>ME D1.5</t>
  </si>
  <si>
    <t>The facility ensures  comfortable environment for patients and service providers</t>
  </si>
  <si>
    <r>
      <t>Warmth, Optimal Temperature  and Ventilation is maintained in labour room (25-28</t>
    </r>
    <r>
      <rPr>
        <vertAlign val="superscript"/>
        <sz val="11"/>
        <color theme="1"/>
        <rFont val="Calibri"/>
        <family val="2"/>
        <scheme val="minor"/>
      </rPr>
      <t>O</t>
    </r>
    <r>
      <rPr>
        <sz val="11"/>
        <color theme="1"/>
        <rFont val="Calibri"/>
        <family val="2"/>
        <scheme val="minor"/>
      </rPr>
      <t>C)</t>
    </r>
  </si>
  <si>
    <t>ME D1.6</t>
  </si>
  <si>
    <r>
      <t>Exterior</t>
    </r>
    <r>
      <rPr>
        <sz val="12"/>
        <color theme="1"/>
        <rFont val="Calibri"/>
        <family val="2"/>
        <scheme val="minor"/>
      </rPr>
      <t xml:space="preserve"> of the  facility building is maintained appropriately </t>
    </r>
  </si>
  <si>
    <t xml:space="preserve">Walls and floor of labour room are covered with tiles </t>
  </si>
  <si>
    <t>ME D1.7</t>
  </si>
  <si>
    <t xml:space="preserve">Patient care areas are clean and hygienic </t>
  </si>
  <si>
    <t xml:space="preserve">Floors, walls, roof , sinks of labour room  are Clean </t>
  </si>
  <si>
    <t>All area are clean  with no dirt,grease,littering and cobwebs</t>
  </si>
  <si>
    <t>Surface of furniture and fixtures are clean</t>
  </si>
  <si>
    <t>Toilets are clean with functional flush and running water</t>
  </si>
  <si>
    <t>ME D1.8</t>
  </si>
  <si>
    <r>
      <rPr>
        <sz val="12"/>
        <color theme="1"/>
        <rFont val="Calibri"/>
        <family val="2"/>
        <scheme val="minor"/>
      </rPr>
      <t xml:space="preserve">Facility </t>
    </r>
    <r>
      <rPr>
        <sz val="12"/>
        <color theme="1"/>
        <rFont val="Calibri"/>
        <family val="2"/>
        <scheme val="minor"/>
      </rPr>
      <t xml:space="preserve"> infrastructure is adequately maintained </t>
    </r>
  </si>
  <si>
    <t xml:space="preserve">Fixtures and Patient Furniture i.e.  labour table are intact and maintained </t>
  </si>
  <si>
    <t>ME D1.9</t>
  </si>
  <si>
    <r>
      <rPr>
        <sz val="12"/>
        <color theme="1"/>
        <rFont val="Calibri"/>
        <family val="2"/>
        <scheme val="minor"/>
      </rPr>
      <t xml:space="preserve">Facility </t>
    </r>
    <r>
      <rPr>
        <sz val="12"/>
        <color theme="1"/>
        <rFont val="Calibri"/>
        <family val="2"/>
        <scheme val="minor"/>
      </rPr>
      <t xml:space="preserve"> maintains the open area and landscaping of them </t>
    </r>
  </si>
  <si>
    <t>ME D1.10</t>
  </si>
  <si>
    <r>
      <rPr>
        <sz val="12"/>
        <color theme="1"/>
        <rFont val="Calibri"/>
        <family val="2"/>
        <scheme val="minor"/>
      </rPr>
      <t>Facility</t>
    </r>
    <r>
      <rPr>
        <sz val="12"/>
        <color theme="1"/>
        <rFont val="Calibri"/>
        <family val="2"/>
        <scheme val="minor"/>
      </rPr>
      <t xml:space="preserve"> has policy of removal of condemned junk material </t>
    </r>
  </si>
  <si>
    <t xml:space="preserve">No condemned/Junk material in the Labour Room  </t>
  </si>
  <si>
    <t>ME D1.11</t>
  </si>
  <si>
    <r>
      <rPr>
        <sz val="12"/>
        <color theme="1"/>
        <rFont val="Calibri"/>
        <family val="2"/>
        <scheme val="minor"/>
      </rPr>
      <t>F</t>
    </r>
    <r>
      <rPr>
        <sz val="12"/>
        <color theme="1"/>
        <rFont val="Calibri"/>
        <family val="2"/>
        <scheme val="minor"/>
      </rPr>
      <t xml:space="preserve">acility has established procedures for pest, rodent and animal control </t>
    </r>
  </si>
  <si>
    <t>ME D1.12</t>
  </si>
  <si>
    <t xml:space="preserve">The facility has security system in place at patient care areas </t>
  </si>
  <si>
    <t>ME D1.13</t>
  </si>
  <si>
    <t>The facility has established measure for safety and security of female staff</t>
  </si>
  <si>
    <t>Standard D2</t>
  </si>
  <si>
    <t>The facility has defined procedures for storage, inventory management and dispensing of drugs in pharmacy and patient care areas</t>
  </si>
  <si>
    <t>ME D2.1</t>
  </si>
  <si>
    <r>
      <t xml:space="preserve">There is established procedure for </t>
    </r>
    <r>
      <rPr>
        <sz val="12"/>
        <color theme="1"/>
        <rFont val="Calibri"/>
        <family val="2"/>
        <scheme val="minor"/>
      </rPr>
      <t>Estimation,</t>
    </r>
    <r>
      <rPr>
        <sz val="12"/>
        <color theme="1"/>
        <rFont val="Calibri"/>
        <family val="2"/>
        <scheme val="minor"/>
      </rPr>
      <t xml:space="preserve"> indenting </t>
    </r>
    <r>
      <rPr>
        <sz val="12"/>
        <color theme="1"/>
        <rFont val="Calibri"/>
        <family val="2"/>
        <scheme val="minor"/>
      </rPr>
      <t xml:space="preserve">&amp; Procurement of </t>
    </r>
    <r>
      <rPr>
        <sz val="12"/>
        <color theme="1"/>
        <rFont val="Calibri"/>
        <family val="2"/>
        <scheme val="minor"/>
      </rPr>
      <t xml:space="preserve">drugs and consumables </t>
    </r>
  </si>
  <si>
    <t xml:space="preserve">There is established system of timely  indenting of consumables and drugs </t>
  </si>
  <si>
    <t>ME D2.2</t>
  </si>
  <si>
    <t>The facility ensures proper storage of drugs and consumables</t>
  </si>
  <si>
    <t xml:space="preserve">Drugs are stored in containers/tray/crash cart and are labelled </t>
  </si>
  <si>
    <t>ME D2.3</t>
  </si>
  <si>
    <t xml:space="preserve">The facility ensures management of expiry and near expiry drugs </t>
  </si>
  <si>
    <t xml:space="preserve">Expiry dates' are maintained at emergency drug tray </t>
  </si>
  <si>
    <t xml:space="preserve">No expiry drug found
Staff is aware of near expiry drugs available in Emergency tray 
</t>
  </si>
  <si>
    <t xml:space="preserve">No expiry drug found </t>
  </si>
  <si>
    <t>Staff is aware of near expiry drugs available in Emergency tray</t>
  </si>
  <si>
    <t>ME D2.4</t>
  </si>
  <si>
    <t>The facility has established procedure for inventory management techniques</t>
  </si>
  <si>
    <t>Expenditure register for drug &amp; consumbles is maintained at labour room</t>
  </si>
  <si>
    <t>ME D2.5</t>
  </si>
  <si>
    <t xml:space="preserve">There is process for storage of vaccines and other drugs, requiring controlled temperature </t>
  </si>
  <si>
    <t xml:space="preserve">Temperature of refrigerators are kept as per storage requirement  and records are maintained in Injection Room </t>
  </si>
  <si>
    <t>RR</t>
  </si>
  <si>
    <t>Standard D3</t>
  </si>
  <si>
    <t>The facility ensures availability of diet, linen, water and power backup as per requirement of service delivery &amp; support services norms</t>
  </si>
  <si>
    <t>ME D3.1</t>
  </si>
  <si>
    <t xml:space="preserve">The facility has adequate arrangement storage and supply for portable water in all functional areas  </t>
  </si>
  <si>
    <t>ME D3.2</t>
  </si>
  <si>
    <t>The facility ensures adequate power backup in all patient care areas as per load</t>
  </si>
  <si>
    <t xml:space="preserve">Availability of power back up in labour room </t>
  </si>
  <si>
    <t>Power back up in labour room is ensured through generator/ invertor and  functional emergency light</t>
  </si>
  <si>
    <t>ME D3.3</t>
  </si>
  <si>
    <t xml:space="preserve">The facility provides diets according to nutritional requirements of the patients </t>
  </si>
  <si>
    <t>ME D3.4</t>
  </si>
  <si>
    <t xml:space="preserve">The facility provides Clean and adequate linen as per requirement </t>
  </si>
  <si>
    <t>Standard D4</t>
  </si>
  <si>
    <t xml:space="preserve">The facility has defined and established procedures for promoting public participation in management of hospital transparency and accountability.  </t>
  </si>
  <si>
    <t>ME D4.1</t>
  </si>
  <si>
    <t xml:space="preserve">The facility has established procures for management of activities of Rogi Kalyan Samitis </t>
  </si>
  <si>
    <t>ME D4.2</t>
  </si>
  <si>
    <t>The facility has established procedures for community based monitoring of its services</t>
  </si>
  <si>
    <t>ME D4.3</t>
  </si>
  <si>
    <t>The facility has established procedure for supporting and monitoring activities of community health work -ASHA</t>
  </si>
  <si>
    <t>Standard D5</t>
  </si>
  <si>
    <t>Hospital has defined and established procedures for Financial Management  &amp;  monitoring of quality of outsourced services.</t>
  </si>
  <si>
    <t>ME D5.1</t>
  </si>
  <si>
    <t xml:space="preserve">The facility ensures the proper utilization of fund provided to it </t>
  </si>
  <si>
    <t>ME D5.2</t>
  </si>
  <si>
    <t xml:space="preserve">The facility ensures proper planning and requisition of resources based on its need </t>
  </si>
  <si>
    <t>ME D5.3</t>
  </si>
  <si>
    <t>There is established system for contract management for out sourced services</t>
  </si>
  <si>
    <t>ME D5.4</t>
  </si>
  <si>
    <t>There is a system of periodic review of quality of out sourced services</t>
  </si>
  <si>
    <t>Standard D6</t>
  </si>
  <si>
    <t xml:space="preserve">The facility is compliant with all statutory and regulatory requirement imposed by local, state or central government  </t>
  </si>
  <si>
    <t>ME D6.1</t>
  </si>
  <si>
    <t xml:space="preserve">The facility has requisite licences and certificates for operation of hospital and different activities </t>
  </si>
  <si>
    <t>ME D6.2</t>
  </si>
  <si>
    <t xml:space="preserve">Updated copies of relevant laws, regulations and government orders are available at the facility </t>
  </si>
  <si>
    <t>ME D6.3</t>
  </si>
  <si>
    <t>The facility ensures its processes are in compliance with statutory &amp; legal requirement</t>
  </si>
  <si>
    <t>Standard D7</t>
  </si>
  <si>
    <t xml:space="preserve">Roles &amp; Responsibilities of administrative and clinical staff are determined as per govt. regulations and standards operating procedures.  </t>
  </si>
  <si>
    <t>ME D7.1</t>
  </si>
  <si>
    <t xml:space="preserve">The facility has established job description as per govt guidelines </t>
  </si>
  <si>
    <t>ME D7.2</t>
  </si>
  <si>
    <t xml:space="preserve">The facility has a established procedure for duty roster and deputation to different departments </t>
  </si>
  <si>
    <t>ME D7.3</t>
  </si>
  <si>
    <t>The facility ensures the adherence to dress code as mandated by its administration / the health department</t>
  </si>
  <si>
    <t>Standard D8</t>
  </si>
  <si>
    <t>Hospital has defined and established procedure for monitoring &amp; reporting of National Health Program as per state specifications</t>
  </si>
  <si>
    <t>ME D8.1</t>
  </si>
  <si>
    <t xml:space="preserve">The facility provides monitoring &amp; reporting services under National Vector Borne Disease Control Programme </t>
  </si>
  <si>
    <t>ME D8.2</t>
  </si>
  <si>
    <t xml:space="preserve">The facility provides services monitoring &amp; reporting services under Revised National TB Control Programme </t>
  </si>
  <si>
    <t>ME D8.3</t>
  </si>
  <si>
    <t>The facility provides monitoring &amp; reporting  services under National Leprosy Eradication Programme as per guidelines</t>
  </si>
  <si>
    <t>ME D8.4</t>
  </si>
  <si>
    <t>The facility provides services under National AIDS Control Programme</t>
  </si>
  <si>
    <t>ME D8.5</t>
  </si>
  <si>
    <t xml:space="preserve">The facility provides monitoring &amp; reporting services under National Programme for control of Blindness as per guidelines </t>
  </si>
  <si>
    <t>ME D8.6</t>
  </si>
  <si>
    <t xml:space="preserve">The facility provides monitoring &amp; reporting services under Mental Health Programme  </t>
  </si>
  <si>
    <t>ME D8.7</t>
  </si>
  <si>
    <t xml:space="preserve">The facility provides monitoring &amp; reporting services under National Programme for the health care of the elderly as per guidelines </t>
  </si>
  <si>
    <t>ME D8.8</t>
  </si>
  <si>
    <t xml:space="preserve">The facility provides monitoring &amp; reporting service under National Programme for Prevention and Control of cancer, diabetes, cardiovascular diseases &amp; stroke (NPCDCS) </t>
  </si>
  <si>
    <t>ME D8.9</t>
  </si>
  <si>
    <t>The facility provide monitoring &amp; reporting service for Integrated disease surveillance Programme</t>
  </si>
  <si>
    <t>ME D8.10</t>
  </si>
  <si>
    <t>The facility provide services under National  Programme for prevention and control of  deafness</t>
  </si>
  <si>
    <t>ME D8.11</t>
  </si>
  <si>
    <t>The facility provides monitoring &amp; reporting services under School Health Programme</t>
  </si>
  <si>
    <t>ME D8.12</t>
  </si>
  <si>
    <t>The facility provides monitoring &amp; reporting services under Universal Immunization Programme</t>
  </si>
  <si>
    <t>ME D8.13</t>
  </si>
  <si>
    <t>The facility provides monitoring &amp; reporting services under National Iodine deficiency Programme</t>
  </si>
  <si>
    <t>ME D8.14</t>
  </si>
  <si>
    <t>The facility provides monitoring &amp; reporting services under National tobacco Control Programme</t>
  </si>
  <si>
    <t>ME D8.15</t>
  </si>
  <si>
    <t xml:space="preserve">Facility Reports data for Mother &amp; Child Tracking System as per Guidelines </t>
  </si>
  <si>
    <t>ME D8.16</t>
  </si>
  <si>
    <t xml:space="preserve">Facility Reports data for HMIS System as per Guidelines </t>
  </si>
  <si>
    <t xml:space="preserve">Area of Concern - E Clinical Services </t>
  </si>
  <si>
    <t>Standard E1</t>
  </si>
  <si>
    <t xml:space="preserve">The facility has defined procedures for registration,  consultation and admission of patients. </t>
  </si>
  <si>
    <t>ME E1.1</t>
  </si>
  <si>
    <t xml:space="preserve">The facility has established procedure for registration of patients </t>
  </si>
  <si>
    <t>ME E1.2</t>
  </si>
  <si>
    <t xml:space="preserve">The facility has a established procedure for OPD consultation </t>
  </si>
  <si>
    <t>ME E1.3</t>
  </si>
  <si>
    <t xml:space="preserve">There is established procedure for admission of patients </t>
  </si>
  <si>
    <t>Standard E2</t>
  </si>
  <si>
    <t>The facility has  procedures for continuity of care of patient.</t>
  </si>
  <si>
    <t>ME E2.1</t>
  </si>
  <si>
    <r>
      <t xml:space="preserve">There is established procedure for initial assessment </t>
    </r>
    <r>
      <rPr>
        <sz val="12"/>
        <color theme="1"/>
        <rFont val="Calibri"/>
        <family val="2"/>
        <scheme val="minor"/>
      </rPr>
      <t xml:space="preserve">&amp; Reassessment </t>
    </r>
    <r>
      <rPr>
        <sz val="12"/>
        <color theme="1"/>
        <rFont val="Calibri"/>
        <family val="2"/>
        <scheme val="minor"/>
      </rPr>
      <t xml:space="preserve">of patients </t>
    </r>
  </si>
  <si>
    <t xml:space="preserve">Rapid Initial assessment of Pregnant Women to identify complication and Prioritize care 
 </t>
  </si>
  <si>
    <t xml:space="preserve">Assessment and immediate sign if following danger sign are present - difficulty in breathing, fever, sever abdominal pain, Convulsion or unconsciousness, Severe headache or blurred vision </t>
  </si>
  <si>
    <t xml:space="preserve">Recording and reporting of Clinical History </t>
  </si>
  <si>
    <t xml:space="preserve">Recording of women obstetric History including
LMP and EDD Parity, gravid status, h/o CS, Live birth, Still Birth, Medical History (TB, Heart diseases, STD etc, HIV status and Surgical History </t>
  </si>
  <si>
    <t xml:space="preserve">Recording of current labour details  </t>
  </si>
  <si>
    <t xml:space="preserve">Time of start, frequency of contractions, time of bag of water leaking, colour and smell of fluid and baby movement </t>
  </si>
  <si>
    <t xml:space="preserve">Physical Examination </t>
  </si>
  <si>
    <t xml:space="preserve">Recording of Vitals , shape &amp; Size of abdomen , presence of  scars, foetal lie  and presentation. &amp; vaginal examination </t>
  </si>
  <si>
    <t>There is fixed schedule for reassessment of Pregnant women as per standard protocol</t>
  </si>
  <si>
    <t>There is fix schedule of reassessment as per protocols</t>
  </si>
  <si>
    <t>Partograph is used and  updated as per stages of labour</t>
  </si>
  <si>
    <t>All step are recorded in timely manner</t>
  </si>
  <si>
    <t>ME E2.2</t>
  </si>
  <si>
    <t>The facility provides appropriate referral linkages  for transfer to other/higher facilities to assure the continuity of care.</t>
  </si>
  <si>
    <t>Patient referred with referral slip</t>
  </si>
  <si>
    <t xml:space="preserve">A referral slip/ Discharge card is provide to patient when referred to another health care facility </t>
  </si>
  <si>
    <t>Advance communication is done with higher centre</t>
  </si>
  <si>
    <t>Referral vehicle is being arranged</t>
  </si>
  <si>
    <t>Referral in or referral out register is maintained</t>
  </si>
  <si>
    <t xml:space="preserve">There is a system of follow up of referred patients </t>
  </si>
  <si>
    <t>ME E2.4</t>
  </si>
  <si>
    <t xml:space="preserve">Facility ensures follow up of patients Discharged from Higher Facility </t>
  </si>
  <si>
    <t>Standard E3</t>
  </si>
  <si>
    <t>The facility has defined and established procedures for nursing care</t>
  </si>
  <si>
    <t>ME E3.1</t>
  </si>
  <si>
    <t xml:space="preserve">Procedure for identification of patients is established at the facility </t>
  </si>
  <si>
    <t>There is a process  for ensuring the  identification before any clinical procedure</t>
  </si>
  <si>
    <t xml:space="preserve">Identification  tags for mother and baby / foot print are used for identification of newborns </t>
  </si>
  <si>
    <t>ME E3.2</t>
  </si>
  <si>
    <t>Procedure for ensuring timely and accurate nursing care as per treatment plan is established at the facility</t>
  </si>
  <si>
    <t>ME E3.3</t>
  </si>
  <si>
    <t>There is established procedure of patient hand over, whenever staff duty change happens</t>
  </si>
  <si>
    <t>Patient hand over is given during the change in the shift</t>
  </si>
  <si>
    <t xml:space="preserve">Check for hand over register is maintained and how hand over is given </t>
  </si>
  <si>
    <t>ME E3.4</t>
  </si>
  <si>
    <t xml:space="preserve">Nursing records are maintained </t>
  </si>
  <si>
    <t xml:space="preserve">Patient Vitals are monitored and recorded periodically </t>
  </si>
  <si>
    <t>Check  for BP, pluse,temp,Respiratory rate  FHR, Uterine contraction Contractions, any other vital required is monitored</t>
  </si>
  <si>
    <t>Standard E4</t>
  </si>
  <si>
    <t>ME E4.1</t>
  </si>
  <si>
    <t>Medication orders are written legibly and adequately</t>
  </si>
  <si>
    <t xml:space="preserve">Every Medical advice and procedure is accompanied with date , time and signature </t>
  </si>
  <si>
    <t>ME E4.2</t>
  </si>
  <si>
    <t xml:space="preserve">There is a procedure to check drug before administration/ dispensing </t>
  </si>
  <si>
    <t>Check single dose vial are not used for more than one dose</t>
  </si>
  <si>
    <t>OB/SI/RR</t>
  </si>
  <si>
    <t>Check for any open single dose vial with left  over content intended to be used later on</t>
  </si>
  <si>
    <t>Check for separate sterile needle is used every time for multiple dose vial</t>
  </si>
  <si>
    <t xml:space="preserve">
In multi dose vial needle is not left in the septum</t>
  </si>
  <si>
    <t>Any adverse drug reaction is recorded and reported</t>
  </si>
  <si>
    <t>Oxytocin is kept as recommended temperature</t>
  </si>
  <si>
    <t>ME E4.3</t>
  </si>
  <si>
    <t xml:space="preserve">There is a system to ensure right medicine is given to right patient </t>
  </si>
  <si>
    <r>
      <t xml:space="preserve">Administration of medicines done after ensuring right patient, right drugs , right route, right time </t>
    </r>
    <r>
      <rPr>
        <sz val="12"/>
        <color theme="1"/>
        <rFont val="Calibri"/>
        <family val="2"/>
        <scheme val="minor"/>
      </rPr>
      <t>and documented</t>
    </r>
  </si>
  <si>
    <t>ME E4.4</t>
  </si>
  <si>
    <t xml:space="preserve">Patient is counselled for self drug administration </t>
  </si>
  <si>
    <t>ME E4.5</t>
  </si>
  <si>
    <t>The facility ensures that drugs are prescribed in generic name only</t>
  </si>
  <si>
    <t>ME E4.6</t>
  </si>
  <si>
    <t>There is procedure of rational use of drugs</t>
  </si>
  <si>
    <t xml:space="preserve">Check for rational use of uterotonic drugs and antibiotics </t>
  </si>
  <si>
    <t>ME E4.7</t>
  </si>
  <si>
    <t xml:space="preserve">Drugs are prescribed according to Standard Treatment Guidelines </t>
  </si>
  <si>
    <t>Check oxytocin is given with in 1 minute of delivery</t>
  </si>
  <si>
    <t>SI/RR/OB</t>
  </si>
  <si>
    <t>Standard E5</t>
  </si>
  <si>
    <t>The facility has defined and established procedures for maintaining, updating of patients’ clinical records and their storage</t>
  </si>
  <si>
    <t>ME E5.1</t>
  </si>
  <si>
    <t xml:space="preserve">All the assessments, re-assessment and investigations are recorded and updated </t>
  </si>
  <si>
    <t>Progress of labour is recorded</t>
  </si>
  <si>
    <t>Partograph Full compliance and on bed head ticket partial compliance</t>
  </si>
  <si>
    <t>ME E5.2</t>
  </si>
  <si>
    <t xml:space="preserve">All treatment plan prescription/orders are recorded in the patient records. </t>
  </si>
  <si>
    <t xml:space="preserve">Treatment prescribed in nursing records </t>
  </si>
  <si>
    <t>Medication order, treatment plan, lab investigation are recoded adequately</t>
  </si>
  <si>
    <t>ME E5.3</t>
  </si>
  <si>
    <t xml:space="preserve">Procedures performed are written on patients records </t>
  </si>
  <si>
    <t>Delivery note is adequate</t>
  </si>
  <si>
    <t>Outcome of delivery, date and time, gestation age, delivery conducted by, type of delivery, complication if any ,indication of intervention, date and time of transfer, cause of death etc</t>
  </si>
  <si>
    <t>Baby note is adequate</t>
  </si>
  <si>
    <t>Did baby cry, Essential new born care, resuscitation if any, Sex, weight, time of initiation of breast feed, birth doses, congenital anomaly if any.</t>
  </si>
  <si>
    <t>ME E5.4</t>
  </si>
  <si>
    <t xml:space="preserve">Adequate form and formats are available at point of use </t>
  </si>
  <si>
    <t>Standard Formats available</t>
  </si>
  <si>
    <t>Availability of BHT, Partograph, etc.</t>
  </si>
  <si>
    <t>ME E5.5</t>
  </si>
  <si>
    <t xml:space="preserve">Register/records are maintained as per guidelines </t>
  </si>
  <si>
    <t xml:space="preserve">Registers and records are maintained as per guidelines </t>
  </si>
  <si>
    <t>RR/OB</t>
  </si>
  <si>
    <t xml:space="preserve">labour room register, OT register, MTP register,FP register, Maternal death register and records, lab register, referral in /out register, internal&amp; PPIUD register etc. </t>
  </si>
  <si>
    <t>ME E5.6</t>
  </si>
  <si>
    <t>The facility ensures safe and adequate storage and retrieval  of medical records</t>
  </si>
  <si>
    <t>Standard E6</t>
  </si>
  <si>
    <t>The facility has defined and established procedures for discharge of patient.</t>
  </si>
  <si>
    <t>ME E6.1</t>
  </si>
  <si>
    <t xml:space="preserve">Discharge is done after assessing patient readiness </t>
  </si>
  <si>
    <t>ME E6.2</t>
  </si>
  <si>
    <t xml:space="preserve">Case summary and follow-up instructions are provided at the discharge  </t>
  </si>
  <si>
    <t>ME E6.3</t>
  </si>
  <si>
    <t xml:space="preserve">Counselling services are provided as during discharges wherever required </t>
  </si>
  <si>
    <t>ME E6.4</t>
  </si>
  <si>
    <t>The facility has established procedure for patients leaving the facility against medical advice, absconding, etc</t>
  </si>
  <si>
    <t>Standard E7</t>
  </si>
  <si>
    <t xml:space="preserve">The facility has defined and established procedures for Emergency Services and Disaster Management </t>
  </si>
  <si>
    <t>ME E7.1</t>
  </si>
  <si>
    <t xml:space="preserve">There is procedure for Receiving and triage of patients </t>
  </si>
  <si>
    <t>ME E7.2</t>
  </si>
  <si>
    <t>Emergency protocols are defined and implemented</t>
  </si>
  <si>
    <t>ME E7.3</t>
  </si>
  <si>
    <t xml:space="preserve">The facility has disaster management plan in place </t>
  </si>
  <si>
    <t>ME E7.4</t>
  </si>
  <si>
    <t xml:space="preserve">The facility ensures adequate and timely availability of ambulances services </t>
  </si>
  <si>
    <t>ME E7.5</t>
  </si>
  <si>
    <t xml:space="preserve">There is procedure for handling medico legal cases </t>
  </si>
  <si>
    <t>Standard E8</t>
  </si>
  <si>
    <t xml:space="preserve">The facility has defined and established procedures of diagnostic services  </t>
  </si>
  <si>
    <t>ME E8.1</t>
  </si>
  <si>
    <t xml:space="preserve">There are established  procedures for Pre-testing Activities </t>
  </si>
  <si>
    <t>ME E8.2</t>
  </si>
  <si>
    <t xml:space="preserve">There are established  procedures for testing Activities </t>
  </si>
  <si>
    <t>ME E8.3</t>
  </si>
  <si>
    <t xml:space="preserve">There are established  procedures for Post-testing Activities </t>
  </si>
  <si>
    <t>ME E8.4</t>
  </si>
  <si>
    <r>
      <t xml:space="preserve">There are established  procedures for </t>
    </r>
    <r>
      <rPr>
        <sz val="12"/>
        <color theme="1"/>
        <rFont val="Calibri"/>
        <family val="2"/>
        <scheme val="minor"/>
      </rPr>
      <t xml:space="preserve">Laboratory Diagnosis of Tuberculosis as per prevelant Guidelines </t>
    </r>
  </si>
  <si>
    <t>ME E8.5</t>
  </si>
  <si>
    <t xml:space="preserve">There are established  procedures for Laboratory Diagnosis of Maleria  as per prevelant Guidelines </t>
  </si>
  <si>
    <t>Maternal &amp; Child Health Services</t>
  </si>
  <si>
    <t>Standard E9</t>
  </si>
  <si>
    <t xml:space="preserve">The facility has established procedures for Antenatal care as per  guidelines </t>
  </si>
  <si>
    <t>ME E9.1</t>
  </si>
  <si>
    <t>There is an established procedure for Registration and follow up of pregnant women.</t>
  </si>
  <si>
    <t>ME E9.2</t>
  </si>
  <si>
    <t>There is an established procedure for History taking, Physical examination, and counselling of each antenatal woman, visiting the facility.</t>
  </si>
  <si>
    <t>ME E9.3</t>
  </si>
  <si>
    <t>The facility ensures of drugs &amp; diagnostics are prescribed as per protocol</t>
  </si>
  <si>
    <t>ME E9.4</t>
  </si>
  <si>
    <t>There is an established procedure for identification of High risk pregnancy and appropriate &amp; Timely referral.</t>
  </si>
  <si>
    <t>ME E9.5</t>
  </si>
  <si>
    <t xml:space="preserve">There is an established procedure for identification and management of anaemia </t>
  </si>
  <si>
    <t>ME E9.6</t>
  </si>
  <si>
    <t>Counselling of pregnant women is done as per standard protocol and gestational age</t>
  </si>
  <si>
    <t>Standard E10</t>
  </si>
  <si>
    <t xml:space="preserve">The facility has established procedures for Intranatal care as per guidelines </t>
  </si>
  <si>
    <t>ME E10.1</t>
  </si>
  <si>
    <t>Established procedures and standard protocols for management of different stages of labour including AMTSL (Active Management of third Stage of labour) are followed at the facility</t>
  </si>
  <si>
    <t xml:space="preserve">Management of 1st stage of labour:
</t>
  </si>
  <si>
    <t xml:space="preserve">Check progress is recorded, Women is allowed to give birth in the position she wants , Check progress is recorded on partograph </t>
  </si>
  <si>
    <t>Management of 2nd stage of labour:</t>
  </si>
  <si>
    <t xml:space="preserve">Allows the spontaneous delivery of head , gives Perineal support and assist in delivering baby. Check progress is recorded on partograph </t>
  </si>
  <si>
    <t xml:space="preserve">Active Management of Third stage of labour </t>
  </si>
  <si>
    <t xml:space="preserve">Palpation of  mother's abdomen to rule out presence of second baby </t>
  </si>
  <si>
    <t>Use of Uterotonic Drugs</t>
  </si>
  <si>
    <t xml:space="preserve">Administration of 10 IU of oxytocin IM with in 1 minute of Birth </t>
  </si>
  <si>
    <t>Control Cord Traction</t>
  </si>
  <si>
    <t xml:space="preserve">Only during Contraction </t>
  </si>
  <si>
    <t xml:space="preserve">Uterine Massage </t>
  </si>
  <si>
    <t xml:space="preserve">After placenta expulsion , Checks Placenta &amp; Membranes for Completeness </t>
  </si>
  <si>
    <t>ME E10.2</t>
  </si>
  <si>
    <t>There is established procedure for management/Referral of Obstetrics Emergencies as per scope of services.</t>
  </si>
  <si>
    <t xml:space="preserve">Initial Management of  Eclampsia \Pre Eclampsia </t>
  </si>
  <si>
    <t xml:space="preserve">As staff about how they manage eclampsia cases (Monitors BP in every case, and tests for proteinuria if BP is &gt;140/90 mmHg with convulsion and proteinuria following management is done by - 
Position woman on her left side
﻿Ensure clear airway (u se padded mouth gag   
after convu lsion is over)   
Do gentle oral suction
Give Inj. Magnesium Sulphate
5g (10ml, 50% ) in each buttock deep I.M.)
If delivery is not imminent refer the patient to FRU 
</t>
  </si>
  <si>
    <t xml:space="preserve">Staff is aware of Indications for refereeing patient for to higher center </t>
  </si>
  <si>
    <t xml:space="preserve">Ask staff how they identify slow progress of labour , How they interpret Partogram </t>
  </si>
  <si>
    <t xml:space="preserve">Post Partum Haemorrhage </t>
  </si>
  <si>
    <t xml:space="preserve">Ask staff how they manage pots partum haemorrhage 
Assessment of bleeding (PPH if &gt;500 ml or &gt; 1 pad soaked in 5 Minutes. IV Fluid, bladder catheterization, measurement of urine output,  Administration of 20 IU of Oxytocin in 500 ml Normal Saline or RL at 40-60 drops per minute . Performs Bimanual Compression of Uterus
If placenta is not delivered continue Inj Inj Oxytocin 20 IU in 500 ml RL @ 40-60 drops per minute and refer to FRU </t>
  </si>
  <si>
    <t xml:space="preserve">Management of Retained Placenta </t>
  </si>
  <si>
    <t xml:space="preserve">Administration of another dose of Oxytocin 20IU in 500 ml of RL at 40-60 drops/min and refer the patient to  FRU </t>
  </si>
  <si>
    <t xml:space="preserve">Management of Atonic PPH </t>
  </si>
  <si>
    <t xml:space="preserve">Bimanual compression of uterus, continue inj oxytocin 20 IU in 500 ml RL/DNS
Administer another uterotonic drug (Inj Methergine/ Tab Misoprostol) 
If Patient still bleeds refer to FRU </t>
  </si>
  <si>
    <t xml:space="preserve">Management of Obstructed Labour </t>
  </si>
  <si>
    <t xml:space="preserve">Diagnoses obstructed labour based on data registered from the partograph, Re-hydrates the patient to maintain normal plasma volume, check vitals, gives broad spectrum antibiotics, perform bladder catheterization and takes blood for Hb &amp; grouping, Decides on the mode of delivery as per the condition of mother and the baby </t>
  </si>
  <si>
    <t>ME E10.3</t>
  </si>
  <si>
    <t>There is an established procedure for new born resuscitation and newborn care.</t>
  </si>
  <si>
    <t>Recording of  date, Time of Birth &amp; Weight of new born</t>
  </si>
  <si>
    <t xml:space="preserve">Check the records </t>
  </si>
  <si>
    <t>New born is Dried and put on mothers abdomen</t>
  </si>
  <si>
    <t xml:space="preserve">With a clean towel from head to feet, discards the used towel and covers baby including head in a clean dry towel </t>
  </si>
  <si>
    <t>Administration of Vitamin K for low birth weight New born</t>
  </si>
  <si>
    <t xml:space="preserve">Given to all new born (1.0 mg IM in &gt; 1500 gms and 0.5 mg in &lt; 1500 gms </t>
  </si>
  <si>
    <t>Warmth to the New born</t>
  </si>
  <si>
    <t xml:space="preserve">Check use of radiant warmer </t>
  </si>
  <si>
    <t>Care of Cord and Eyes of New born</t>
  </si>
  <si>
    <t xml:space="preserve">Delayed Cord Clamping, Clamps &amp; Cut the cords by sterile instruments within 1-3 minutes of Birth  
Clean baby's eyes with sterile cotton/Gauge </t>
  </si>
  <si>
    <t xml:space="preserve">APGAR Score </t>
  </si>
  <si>
    <t xml:space="preserve">Check practice of maintaining APGAR Score, Nurse is skilled for it </t>
  </si>
  <si>
    <t>APGAR Scoring not done</t>
  </si>
  <si>
    <t xml:space="preserve">Kangaroo Mother Care </t>
  </si>
  <si>
    <t xml:space="preserve">Observe /Ask staff about the practice </t>
  </si>
  <si>
    <t xml:space="preserve">New born Resuscitation </t>
  </si>
  <si>
    <t xml:space="preserve">Ask Nursing staff to demonstrate Resuscitation Technique </t>
  </si>
  <si>
    <t>Zero Day immunization (OPV, BCG, Hep B; as per GoI schedule).</t>
  </si>
  <si>
    <t>Standard E11</t>
  </si>
  <si>
    <t xml:space="preserve">The facility has established procedures for postnatal care as per guidelines </t>
  </si>
  <si>
    <t>ME E11.1</t>
  </si>
  <si>
    <t xml:space="preserve">Post partum Care is provided to the mothers </t>
  </si>
  <si>
    <t>Prevention of Hypothermia of new born</t>
  </si>
  <si>
    <t>RR/SI/PI</t>
  </si>
  <si>
    <t xml:space="preserve">Initiation of Breastfeeding with in 1 Hour </t>
  </si>
  <si>
    <t>Mother is monitored as per post natal care guideline</t>
  </si>
  <si>
    <t>Check for records of Uterine contraction, bleeding, temperature, B.P, pulse, Breast examination, (Nipple care, milk initiation)</t>
  </si>
  <si>
    <t xml:space="preserve">Check for perineal wash is performed </t>
  </si>
  <si>
    <t>ME E11.2</t>
  </si>
  <si>
    <t>The facility ensures adequate stay of mother and newborn in a safe environment as per standard Protocols.</t>
  </si>
  <si>
    <t>ME E11.3</t>
  </si>
  <si>
    <t>There is an established procedure for Post partum counselling of mother</t>
  </si>
  <si>
    <t>Standard E12</t>
  </si>
  <si>
    <t xml:space="preserve">The facility has established procedures for care of new born, infant and child as per guidelines </t>
  </si>
  <si>
    <t>ME E12.1</t>
  </si>
  <si>
    <t xml:space="preserve">The facility provides immunization services as per guidelines </t>
  </si>
  <si>
    <t>ME E12.2</t>
  </si>
  <si>
    <t>Triage, Assessment &amp; Management of newborns having 
emergency signs are done as per guidelines</t>
  </si>
  <si>
    <t>ME E12.3</t>
  </si>
  <si>
    <t xml:space="preserve">Management of Newborn Illness is done as per Protocols </t>
  </si>
  <si>
    <t>ME E12.4</t>
  </si>
  <si>
    <t xml:space="preserve">Management of children presenting
with fever, cough/ breathlessness is done as per guidelines </t>
  </si>
  <si>
    <t>ME E12.5</t>
  </si>
  <si>
    <t xml:space="preserve">Management of children with severe
Acute Malnutrition is done as per  guidelines </t>
  </si>
  <si>
    <t>ME E12.6</t>
  </si>
  <si>
    <t xml:space="preserve">Management of children presenting
diarrhoea is done per  guidelines </t>
  </si>
  <si>
    <t>Standard E13</t>
  </si>
  <si>
    <t>The facility has established procedures for abortion and family planning as per government guidelines and law</t>
  </si>
  <si>
    <t>ME E13.1</t>
  </si>
  <si>
    <t xml:space="preserve">Family planning counselling services provided as per guidelines </t>
  </si>
  <si>
    <t>ME E13.2</t>
  </si>
  <si>
    <t>The facility provides spacing method of family planning as per guideline</t>
  </si>
  <si>
    <t>ME E13.3</t>
  </si>
  <si>
    <t>The facility provides  IUD service for family planning as per guidelines</t>
  </si>
  <si>
    <t>ME E13.4</t>
  </si>
  <si>
    <t>The facility provide counselling services for abortion as per guideline</t>
  </si>
  <si>
    <t>ME E13.5</t>
  </si>
  <si>
    <t>The facility provide abortion services for 1st trimester as per guideline</t>
  </si>
  <si>
    <t>Standard E14</t>
  </si>
  <si>
    <t xml:space="preserve">The facility provides Adolescent Reproductive and Sexual Health services as per guidelines  </t>
  </si>
  <si>
    <t>ME E14.1</t>
  </si>
  <si>
    <t>The facility provides Promotive ARSH Services</t>
  </si>
  <si>
    <t>ME E14.2</t>
  </si>
  <si>
    <t>The facility provides Preventive ARSH Services</t>
  </si>
  <si>
    <t>ME E14.3</t>
  </si>
  <si>
    <t>The facility Provides Curative ARSH Services</t>
  </si>
  <si>
    <t>ME E14.4</t>
  </si>
  <si>
    <t>The facility Provides Referral Services for ARSH</t>
  </si>
  <si>
    <t>National Health Programmes</t>
  </si>
  <si>
    <t>Standard E15</t>
  </si>
  <si>
    <t xml:space="preserve">The facility provides National health Programme as per operational/Clinical Guidelines </t>
  </si>
  <si>
    <t>ME E15.1</t>
  </si>
  <si>
    <t>ME E15.2</t>
  </si>
  <si>
    <t>ME E15.3</t>
  </si>
  <si>
    <t>ME E15.4</t>
  </si>
  <si>
    <t>ME E15.5</t>
  </si>
  <si>
    <t>ME E15.6</t>
  </si>
  <si>
    <t>ME E15.7</t>
  </si>
  <si>
    <t>ME E15.8</t>
  </si>
  <si>
    <t xml:space="preserve">The facility provides service under National Programme for Prevention and Control of cancer, diabetes, cardiovascular diseases &amp; stroke (NPCDCS)  as per guidelines </t>
  </si>
  <si>
    <t>ME E15.9</t>
  </si>
  <si>
    <t>The facility provide service for Integrated disease surveillance Programme</t>
  </si>
  <si>
    <t>ME E15.10</t>
  </si>
  <si>
    <t>ME E15.11</t>
  </si>
  <si>
    <t>ME E15.12</t>
  </si>
  <si>
    <t>ME E15.13</t>
  </si>
  <si>
    <t>ME E15.14</t>
  </si>
  <si>
    <t>Area of Concern - F Infection Control</t>
  </si>
  <si>
    <t>Standard F1</t>
  </si>
  <si>
    <t>The facility has infection control Programme and procedures in place for prevention and measurement of hospital associated infection</t>
  </si>
  <si>
    <t>ME F1.1</t>
  </si>
  <si>
    <t xml:space="preserve">There is Provision of Periodic Medical Check-up and immunization of staff </t>
  </si>
  <si>
    <t>ME F1.2</t>
  </si>
  <si>
    <t>The facility has established procedures for regular monitoring of infection control practices and rates</t>
  </si>
  <si>
    <t>Standard F2</t>
  </si>
  <si>
    <t>The facility has defined and Implemented procedures for ensuring hand hygiene practices and antisepsis</t>
  </si>
  <si>
    <t>ME F2.1</t>
  </si>
  <si>
    <t xml:space="preserve">Hand hygiene facilities are provided at point of use </t>
  </si>
  <si>
    <r>
      <t>Availability of hand</t>
    </r>
    <r>
      <rPr>
        <u/>
        <sz val="11"/>
        <color theme="1"/>
        <rFont val="Calibri"/>
        <family val="2"/>
        <scheme val="minor"/>
      </rPr>
      <t xml:space="preserve"> </t>
    </r>
    <r>
      <rPr>
        <sz val="11"/>
        <color theme="1"/>
        <rFont val="Calibri"/>
        <family val="2"/>
        <scheme val="minor"/>
      </rPr>
      <t xml:space="preserve">hygiene </t>
    </r>
    <r>
      <rPr>
        <sz val="11"/>
        <rFont val="Calibri"/>
        <family val="2"/>
        <scheme val="minor"/>
      </rPr>
      <t xml:space="preserve">Facility at Point of Use </t>
    </r>
  </si>
  <si>
    <t>Check for availability of wash basin near the point of use with running water and /or Handrub</t>
  </si>
  <si>
    <t xml:space="preserve">Availability of running Water </t>
  </si>
  <si>
    <t xml:space="preserve">Ask to Open the tap. Ask Staff  water supply is regular </t>
  </si>
  <si>
    <t>Availability of antiseptic soap with soap dish/ liquid antiseptic with dispenser.</t>
  </si>
  <si>
    <t>Check for availability/ Ask staff if the supply is adequate and uninterrupted</t>
  </si>
  <si>
    <t xml:space="preserve">Display of Hand washing Instruction at Point of Use </t>
  </si>
  <si>
    <t>Prominently displayed above the hand washing facility , preferably in Local language</t>
  </si>
  <si>
    <t xml:space="preserve">Availability of elbow operated taps  </t>
  </si>
  <si>
    <t>ME F2.2</t>
  </si>
  <si>
    <t xml:space="preserve">The facility staff is trained in hand hygiene practices and they adhere to standard hand washing practices </t>
  </si>
  <si>
    <t xml:space="preserve">Adherence to 6 steps of Hand washing </t>
  </si>
  <si>
    <t xml:space="preserve">Ask of demonstration </t>
  </si>
  <si>
    <t xml:space="preserve">Staff know when to hand wash </t>
  </si>
  <si>
    <t>Availability of Handrub and display of instruction to use</t>
  </si>
  <si>
    <t>ME F2.3</t>
  </si>
  <si>
    <t>The facility ensures standard practices and materials for antisepsis</t>
  </si>
  <si>
    <t xml:space="preserve">Availability of Antiseptic Solutions </t>
  </si>
  <si>
    <t>Proper cleaning of procedure site  with antiseptics</t>
  </si>
  <si>
    <t>like before giving IM/IV injection, drawing blood, putting Intravenous and urinary catheter</t>
  </si>
  <si>
    <t>Proper cleaning of perineal area before procedure with antiseptic</t>
  </si>
  <si>
    <t>Check Shaving is not done during part preparation/delivery cases</t>
  </si>
  <si>
    <t>Standard F3</t>
  </si>
  <si>
    <t xml:space="preserve">The facility ensures availability of material for personal protection, and facility staff follow standard precaution for personal protection. </t>
  </si>
  <si>
    <t>ME F3.1</t>
  </si>
  <si>
    <t xml:space="preserve">The facility ensures adequate personal protection Equipment as per requirements </t>
  </si>
  <si>
    <t xml:space="preserve">Availability of Masks </t>
  </si>
  <si>
    <t>Sterile  gloves are available at labour room</t>
  </si>
  <si>
    <t xml:space="preserve">Use of elbow length gloves for obstetrical purpose </t>
  </si>
  <si>
    <t>OB/RR</t>
  </si>
  <si>
    <t xml:space="preserve">Availability of gown/ Apron and Cap </t>
  </si>
  <si>
    <t>Availability of shoe cover/gum boots</t>
  </si>
  <si>
    <t>ME F3.2</t>
  </si>
  <si>
    <t xml:space="preserve">The facility staff adheres to standard personal protection practices </t>
  </si>
  <si>
    <t xml:space="preserve">No reuse of disposable gloves, Masks, caps and aprons. </t>
  </si>
  <si>
    <t xml:space="preserve">Compliance to correct method of wearing and removing the gloves </t>
  </si>
  <si>
    <t>Standard F4</t>
  </si>
  <si>
    <t xml:space="preserve">The facility has standard procedures for decontamination, disinfection &amp; sterilization of equipment and instruments </t>
  </si>
  <si>
    <t>ME F4.1</t>
  </si>
  <si>
    <t xml:space="preserve">The facility ensures standard practices and materials for decontamination and cleaning of instruments and  procedures areas </t>
  </si>
  <si>
    <t>Decontamination of operating &amp; Procedure surfaces</t>
  </si>
  <si>
    <t>Ask staff about how they decontaminate the procedure surface like Delivery Table, Stretcher/Trolleys  etc. 
(Wiping with .5% Chlorine solution</t>
  </si>
  <si>
    <t xml:space="preserve">Proper Decontamination of instruments after use </t>
  </si>
  <si>
    <t xml:space="preserve">
Ask staff how they decontaminate the instruments like ambubag, suction cannula, Delivery Instruments 
(Soaking in 0.5% Chlorine Solution, Wiping with 0.5% Chlorine Solution or 70% Alcohol as applicable </t>
  </si>
  <si>
    <t>Contact time for decontamination  is adequate</t>
  </si>
  <si>
    <t>10 minutes</t>
  </si>
  <si>
    <t>Cleaning of instruments after decontamination</t>
  </si>
  <si>
    <t>Cleaning is done with detergent and running water after decontamination</t>
  </si>
  <si>
    <t>Proper handling of Soiled and infected linen</t>
  </si>
  <si>
    <t xml:space="preserve">No sorting ,Rinsing or sluicing at Point of use/ Patient care area </t>
  </si>
  <si>
    <t>Staff know how to make chlorine solution</t>
  </si>
  <si>
    <t>ME F4.2</t>
  </si>
  <si>
    <t xml:space="preserve">The facility ensures standard practices and materials for disinfection and sterilization of instruments and equipment </t>
  </si>
  <si>
    <t>Equipment and instruments are  sterilized after each use as per requirement</t>
  </si>
  <si>
    <t xml:space="preserve">Preferably autoclaving or Boiling </t>
  </si>
  <si>
    <t>High level Disinfection of instruments/equipments  is done  as per protocol</t>
  </si>
  <si>
    <t>Ask staff about method and time required for boiling</t>
  </si>
  <si>
    <t>Autoclaving of delivery kits is done as per protocols</t>
  </si>
  <si>
    <t>Ask staff about temperature, pressure and time</t>
  </si>
  <si>
    <t>Autoclaved dressing material is used</t>
  </si>
  <si>
    <t>Standard F5</t>
  </si>
  <si>
    <t xml:space="preserve">Physical layout and environmental control of the patient care areas ensures infection prevention </t>
  </si>
  <si>
    <t>ME F5.1</t>
  </si>
  <si>
    <t xml:space="preserve">Layout of the department is conducive for the infection control practices </t>
  </si>
  <si>
    <t>ME F5.2</t>
  </si>
  <si>
    <t xml:space="preserve">The facility ensures availability of  standard materials for cleaning and disinfection of patient care areas </t>
  </si>
  <si>
    <t>Availability of disinfectant as per requirement</t>
  </si>
  <si>
    <t xml:space="preserve">Chlorine solution, Gluteraldehye, carbolic acid </t>
  </si>
  <si>
    <t>Availability of cleaning agent as per requirement</t>
  </si>
  <si>
    <t>Hospital grade phenyl, disinfectant detergent solution</t>
  </si>
  <si>
    <t>ME F5.3</t>
  </si>
  <si>
    <t xml:space="preserve">The facility ensures standard practices are followed for the cleaning and disinfection of patient care areas </t>
  </si>
  <si>
    <t xml:space="preserve">Staff is trained for spill management </t>
  </si>
  <si>
    <t>Cleaning of patient care area with detergent solution</t>
  </si>
  <si>
    <t>Staff is trained for preparing cleaning solution as per standard procedure</t>
  </si>
  <si>
    <t>Standard practice of mopping and scrubbing are followed</t>
  </si>
  <si>
    <t>SI/OB</t>
  </si>
  <si>
    <t>Unidirectional mopping from inside out</t>
  </si>
  <si>
    <t>Cleaning equipments like broom are not used in patient care areas</t>
  </si>
  <si>
    <t>Any cleaning equipment leading to dispersion of dust particles in air should be avoided</t>
  </si>
  <si>
    <t>Use of three bucket system for mopping</t>
  </si>
  <si>
    <t>Carbolization as per schedule</t>
  </si>
  <si>
    <t xml:space="preserve">External foot wares are restricted </t>
  </si>
  <si>
    <t>Standard F6</t>
  </si>
  <si>
    <t xml:space="preserve">The facility has defined and established procedures for segregation, collection, treatment and disposal of Bio Medical and hazardous Waste. </t>
  </si>
  <si>
    <t>ME F6.1</t>
  </si>
  <si>
    <t>The facility Ensures segregation of Bio Medical Waste as per guidelines and 'on-site' management of waste is carried out as per guidelines</t>
  </si>
  <si>
    <t xml:space="preserve">Availability of colour coded bins at point of waste generation </t>
  </si>
  <si>
    <t xml:space="preserve">Availability of plastic colour coded plastic bags </t>
  </si>
  <si>
    <t xml:space="preserve">Segregation of different category of waste as per guidelines </t>
  </si>
  <si>
    <t xml:space="preserve">Display of work instructions for segregation and handling of Biomedical waste </t>
  </si>
  <si>
    <t>There is no mixing of infectious and general waste</t>
  </si>
  <si>
    <t>ME F6.2</t>
  </si>
  <si>
    <t xml:space="preserve">The facility ensures management of sharps as per guidelines </t>
  </si>
  <si>
    <t xml:space="preserve">Availability of functional needle cutters and Puncture proof Box </t>
  </si>
  <si>
    <t xml:space="preserve">See if it has been used or just lying idle </t>
  </si>
  <si>
    <t xml:space="preserve">Disinfection of sharp before disposal </t>
  </si>
  <si>
    <t>Disinfection of syringes is not done in open buckets</t>
  </si>
  <si>
    <t xml:space="preserve">Staff knows what to do in condition of needle stick injury </t>
  </si>
  <si>
    <t xml:space="preserve">Staff knows what to do in case of shape injury. Whom to report. See if any reporting has been done </t>
  </si>
  <si>
    <t>ME F6.3</t>
  </si>
  <si>
    <t xml:space="preserve">The facility ensures transportation and disposal of waste as per guidelines </t>
  </si>
  <si>
    <t>Area of Concern - G Quality Management</t>
  </si>
  <si>
    <t>Standard G1</t>
  </si>
  <si>
    <t xml:space="preserve">The facility has defined and established organizational framework &amp;  Quality policy for Quality Assurance </t>
  </si>
  <si>
    <t>ME G1.1</t>
  </si>
  <si>
    <t xml:space="preserve">The facility has a quality team in place </t>
  </si>
  <si>
    <t>ME G1.2</t>
  </si>
  <si>
    <t xml:space="preserve">The facility defines &amp; Disseminate its quality policy </t>
  </si>
  <si>
    <t>ME G1.3</t>
  </si>
  <si>
    <t xml:space="preserve">The facility periodically defines Monitor its quality objectives </t>
  </si>
  <si>
    <t>ME G1.4</t>
  </si>
  <si>
    <t>The facility reviews quality of its services at periodic intervals</t>
  </si>
  <si>
    <t>Standard G2</t>
  </si>
  <si>
    <t>The facility has established system for patient and employee satisfaction</t>
  </si>
  <si>
    <t>ME G2.1</t>
  </si>
  <si>
    <t>Patient satisfaction surveys are conducted at periodic intervals</t>
  </si>
  <si>
    <t>ME G2.2</t>
  </si>
  <si>
    <t xml:space="preserve">The facility analyses the patient feed back, and root-cause analysis </t>
  </si>
  <si>
    <t>ME G2.3</t>
  </si>
  <si>
    <t xml:space="preserve">The facility prepares the action plans for the areas, contributing to low satisfaction of patients </t>
  </si>
  <si>
    <t>Standard G3</t>
  </si>
  <si>
    <t>The facility have established system for assuring and improving quality of Clinical &amp; support services by internal &amp; external program.</t>
  </si>
  <si>
    <t>ME G3.1</t>
  </si>
  <si>
    <t>The facility has established internal quality assurance programme</t>
  </si>
  <si>
    <t xml:space="preserve">Internal Assessment of Labour Room  is done at periodic Interval </t>
  </si>
  <si>
    <t>ME G3.2</t>
  </si>
  <si>
    <t xml:space="preserve">The facility has established external assurance programmes </t>
  </si>
  <si>
    <t>ME G3.3</t>
  </si>
  <si>
    <t xml:space="preserve">The facility conducts the periodic prescription/ medical/death audits </t>
  </si>
  <si>
    <t>ME G3.4</t>
  </si>
  <si>
    <t>The facility ensures non compliances are enumerated and recorded adequately</t>
  </si>
  <si>
    <t>ME G3.5</t>
  </si>
  <si>
    <t xml:space="preserve">Action plan is made on the gaps found in the assessment / audit process </t>
  </si>
  <si>
    <t>ME G3.6</t>
  </si>
  <si>
    <t xml:space="preserve">Corrective and preventive actions are taken to address issues, observed in the assessment &amp; audit </t>
  </si>
  <si>
    <t>ME G3.7</t>
  </si>
  <si>
    <t xml:space="preserve">The facility uses method for quality improvement in services </t>
  </si>
  <si>
    <t>ME G3.8</t>
  </si>
  <si>
    <t xml:space="preserve">The facility uses tools for quality improvement in services </t>
  </si>
  <si>
    <t>Standard G4</t>
  </si>
  <si>
    <t xml:space="preserve">The facility has established, documented implemented and maintained Standard Operating Procedures for all key processes and support services. </t>
  </si>
  <si>
    <t>ME G4.1</t>
  </si>
  <si>
    <t xml:space="preserve">Departmental standard operating procedures are available </t>
  </si>
  <si>
    <t>Current version of SOP are available with  process owner</t>
  </si>
  <si>
    <t>ME G4.2</t>
  </si>
  <si>
    <t xml:space="preserve">Standard Operating Procedures adequately describes process and procedures </t>
  </si>
  <si>
    <t xml:space="preserve">SOP covers all key processes of Labour  room adequately </t>
  </si>
  <si>
    <t>ME G4.3</t>
  </si>
  <si>
    <t xml:space="preserve">Staff is trained and aware of the procedures written in SOPs </t>
  </si>
  <si>
    <t xml:space="preserve">Check, if Staff is a aware of relevant part of SOPs </t>
  </si>
  <si>
    <t xml:space="preserve">Receiving Patients, initial assessment, maintenance of Pratograph, stages of labour, record maintenance, use of oxytocin, disinfection &amp; Sterilization, maintain privacy in labour room, referral to higher center, new born care etc. </t>
  </si>
  <si>
    <t>ME G4.4</t>
  </si>
  <si>
    <t xml:space="preserve">Work instructions are displayed at Point of use </t>
  </si>
  <si>
    <t>Work instruction using Simplified Partograph are displayed</t>
  </si>
  <si>
    <t xml:space="preserve">Vaginal Bleeding before 20 week </t>
  </si>
  <si>
    <t xml:space="preserve">Vaginal Bleeding after 20 weeks </t>
  </si>
  <si>
    <t xml:space="preserve">Management of PPH </t>
  </si>
  <si>
    <t xml:space="preserve">Management of Eclampsia </t>
  </si>
  <si>
    <t xml:space="preserve">Active Management of third stage of labour </t>
  </si>
  <si>
    <t>Area of Concern - H Outcomes</t>
  </si>
  <si>
    <t xml:space="preserve">Standard H1 </t>
  </si>
  <si>
    <t xml:space="preserve">The facility measures Productivity Indicators and ensures compliance with State/National benchmarks </t>
  </si>
  <si>
    <t>ME H1.1</t>
  </si>
  <si>
    <t xml:space="preserve">Facility measures productivity Indicators on monthly basis </t>
  </si>
  <si>
    <t xml:space="preserve">Percentage of Deliveries conducted in Night </t>
  </si>
  <si>
    <t>No. of Deliveries conducted out of expected</t>
  </si>
  <si>
    <t>ME H1.2</t>
  </si>
  <si>
    <t xml:space="preserve">Facility ensures compliance of key productivity indicators with national/state benchmarks </t>
  </si>
  <si>
    <t xml:space="preserve">Standard H2 </t>
  </si>
  <si>
    <t>The facility measures Efficiency Indicators and ensure to reach State/National Benchmark</t>
  </si>
  <si>
    <t>ME H2.1</t>
  </si>
  <si>
    <t xml:space="preserve">Facility measures efficiency Indicators on monthly basis </t>
  </si>
  <si>
    <t>Percentage of cases  referred to FRU</t>
  </si>
  <si>
    <t>Percentage of newborn required resuscitation out of total live birth</t>
  </si>
  <si>
    <t>Percentage of complicated cases managed</t>
  </si>
  <si>
    <t>ME H2.2</t>
  </si>
  <si>
    <t xml:space="preserve">Facility ensures compliance of key efficiency indicators with national/state benchmarks </t>
  </si>
  <si>
    <t>Standard H3</t>
  </si>
  <si>
    <t>The facility measures Clinical Care &amp; Safety Indicators and tries to reach State/National benchmark</t>
  </si>
  <si>
    <t>ME H3.1</t>
  </si>
  <si>
    <t xml:space="preserve">Facility measures Clinical Care &amp; Safety Indicators on monthly basis </t>
  </si>
  <si>
    <t>Percentage of cases where partograph is maintained</t>
  </si>
  <si>
    <t>Percentage of high risk pregnancy detected</t>
  </si>
  <si>
    <t>ME H3.2</t>
  </si>
  <si>
    <t xml:space="preserve">Facility ensures compliance of key Clinical Care &amp; Safety with national/state benchmarks </t>
  </si>
  <si>
    <t>Standard H4</t>
  </si>
  <si>
    <t xml:space="preserve">The facility measures Service Quality Indicators and endeavours to reach State/National benchmark </t>
  </si>
  <si>
    <t>ME H4.1</t>
  </si>
  <si>
    <t xml:space="preserve">Facility measures Service Quality Indicators on monthly basis </t>
  </si>
  <si>
    <t>ME H4.2</t>
  </si>
  <si>
    <t xml:space="preserve">Facility ensures compliance of key Service Quality with national/state benchmarks </t>
  </si>
  <si>
    <t xml:space="preserve">Labour Room Score Card </t>
  </si>
  <si>
    <t>Labour Room Score</t>
  </si>
  <si>
    <t xml:space="preserve">Area of Concern wise Score </t>
  </si>
  <si>
    <t>A</t>
  </si>
  <si>
    <t xml:space="preserve">Service Provision </t>
  </si>
  <si>
    <t>B</t>
  </si>
  <si>
    <t xml:space="preserve">Patient Rights </t>
  </si>
  <si>
    <t>C</t>
  </si>
  <si>
    <t xml:space="preserve">Inputs </t>
  </si>
  <si>
    <t>D</t>
  </si>
  <si>
    <t xml:space="preserve">Support Services </t>
  </si>
  <si>
    <t>E</t>
  </si>
  <si>
    <t xml:space="preserve">Clinical Services </t>
  </si>
  <si>
    <t>F</t>
  </si>
  <si>
    <t>Infection Control</t>
  </si>
  <si>
    <t>G</t>
  </si>
  <si>
    <t xml:space="preserve">Quality Manangement </t>
  </si>
  <si>
    <t>H</t>
  </si>
  <si>
    <t xml:space="preserve">Outcome </t>
  </si>
  <si>
    <t xml:space="preserve">Obtained </t>
  </si>
  <si>
    <t xml:space="preserve">Maximum </t>
  </si>
  <si>
    <t xml:space="preserve">Percent </t>
  </si>
  <si>
    <t xml:space="preserve">Total </t>
  </si>
  <si>
    <t>Availability of mobile medical unit</t>
  </si>
  <si>
    <t>Monitoring &amp; supervision of Activities of Sub centre</t>
  </si>
  <si>
    <t>Check for records of periodic visits by Meical officer, LHV etc. LHV/ MPW/HA should visit sub cnetre once in week</t>
  </si>
  <si>
    <t>Monitoring &amp; supervision of National Health Program</t>
  </si>
  <si>
    <t>Ask Medical officer about target of National Health Program &amp; their monitoring mechanism</t>
  </si>
  <si>
    <t>Monitoring &amp; supervision of Activities of ASHA</t>
  </si>
  <si>
    <t>By MO/ANM.</t>
  </si>
  <si>
    <t>Monthly review meeting with sub centre</t>
  </si>
  <si>
    <t>Attended by ANM, Health worker &amp; Health Assistant. Check for records of meeting</t>
  </si>
  <si>
    <t xml:space="preserve">Support &amp; supervision for village Health &amp; Nutrition day </t>
  </si>
  <si>
    <t>Availability of laundry services</t>
  </si>
  <si>
    <t>Availability of dietory services</t>
  </si>
  <si>
    <t>Availability of Security services</t>
  </si>
  <si>
    <t>Only one Security Staffs</t>
  </si>
  <si>
    <t xml:space="preserve">All functional areas identified by their respective signage </t>
  </si>
  <si>
    <t>OPD, IPD, Labour Room, Emergency Room, Injection Room, MO I/C Office etc.</t>
  </si>
  <si>
    <t xml:space="preserve">Direction to PHC is displayed from the Access road </t>
  </si>
  <si>
    <t xml:space="preserve">Name of the facility prominently displayed at front of hospital building </t>
  </si>
  <si>
    <t>With facility of illumination in night</t>
  </si>
  <si>
    <t xml:space="preserve">Facility lay out with Directions to different departments displayed </t>
  </si>
  <si>
    <t xml:space="preserve">All signage are in uniform colour &amp; user friendly </t>
  </si>
  <si>
    <t xml:space="preserve">All Information is in local language </t>
  </si>
  <si>
    <t xml:space="preserve">Entitlement under different schemes are displayed </t>
  </si>
  <si>
    <t>Important  numbers are displayed</t>
  </si>
  <si>
    <t xml:space="preserve">  MO I/C, ANM, ambulance , Nearest FRU, List of sub centre catered by PHC is displayed along with Details of ANM like their Name &amp; Mb. No.</t>
  </si>
  <si>
    <t xml:space="preserve">List of sub centre catered by PHC is displayed </t>
  </si>
  <si>
    <t>Preferably with Details of ANM like their Name &amp; Mb. No.</t>
  </si>
  <si>
    <t xml:space="preserve">Citizen Charter is prominently displayed </t>
  </si>
  <si>
    <t>Preferably near  entrance or OPD area. It includes details the Cycle time for Critical Processes  &amp; Rights &amp; Responsibilities of Patients</t>
  </si>
  <si>
    <t xml:space="preserve">Citizen Charter Includes the Cycle time for Critical Processes </t>
  </si>
  <si>
    <t xml:space="preserve">Citizen Charter includes Rights &amp; Responsibilities of Patients </t>
  </si>
  <si>
    <t>There is provision of providing copy of medical records eg. BHT on request of Patient or Next of Kin</t>
  </si>
  <si>
    <t>Availability of complaint box and display of process for grievance re addressal and whom to contact is displayed</t>
  </si>
  <si>
    <t>There is defined frequency of collecting complaints from complaint box</t>
  </si>
  <si>
    <t>Records of patient complaints suggestion are maintained</t>
  </si>
  <si>
    <t>There is system of periodic review of patient complaints</t>
  </si>
  <si>
    <t>There is evidence of action taken on complaints</t>
  </si>
  <si>
    <t xml:space="preserve">Facility has separate toilets for male &amp; female </t>
  </si>
  <si>
    <t xml:space="preserve">Cultural and Religious preferences of patients are Honoured and there is no discrimination based on them </t>
  </si>
  <si>
    <t>Availability of Ramp  for the entrance of PHC Building</t>
  </si>
  <si>
    <t xml:space="preserve">Gradient should not be steeper than 1:12 .
Handrails are provided with the ramp </t>
  </si>
  <si>
    <t xml:space="preserve">Handrails are provided with the ramp &amp; Stairs </t>
  </si>
  <si>
    <t xml:space="preserve">Approach road to hospital is accessible without congestion or encroachment </t>
  </si>
  <si>
    <t xml:space="preserve">Internal Pathways and corridors of the facility are without any obstruction / Protruding Object </t>
  </si>
  <si>
    <t xml:space="preserve">Availability of atleast one Disable friendly toilet </t>
  </si>
  <si>
    <t>Availability of Wheel chair or stretcher for easy Access</t>
  </si>
  <si>
    <t>There is no discrimination on basis of social and economic status of the patients</t>
  </si>
  <si>
    <t xml:space="preserve">Behaviour of staff is empathetic and courteous to patients and visitors </t>
  </si>
  <si>
    <t>PI</t>
  </si>
  <si>
    <t xml:space="preserve">Check for special precaution is taken for maintaining privacy  &amp; confidentiality of cases having social stigma </t>
  </si>
  <si>
    <t xml:space="preserve">HIV, Leprosy , Abortion, domestic Violence, Adolescence pregnancy </t>
  </si>
  <si>
    <t>Availability of Free drop back</t>
  </si>
  <si>
    <t>Availability of Free referral vehicle/Ambulance services</t>
  </si>
  <si>
    <t>Check that  patients have not spent on purchasing drugs or consumables from outside.</t>
  </si>
  <si>
    <t xml:space="preserve">For General Patients other than JSSK </t>
  </si>
  <si>
    <t>Check that  patients have not spent on Diagnostics from outside.</t>
  </si>
  <si>
    <t xml:space="preserve">If any other expenditure occurred it is reimbursed from hospital </t>
  </si>
  <si>
    <t xml:space="preserve">For JSSK Beneficiaries and BPL Patients </t>
  </si>
  <si>
    <t xml:space="preserve">Check for compensation/ Incentives are given on time to beneficiaries </t>
  </si>
  <si>
    <t>JSY
Family Planning</t>
  </si>
  <si>
    <t xml:space="preserve">Adequate space as per services available &amp; Workload </t>
  </si>
  <si>
    <t>Check for all departments and services comfortably accommodated 
Ideally space should be 375-450 sq mt</t>
  </si>
  <si>
    <t>Patient care area/Spaces are not used for any other purpose</t>
  </si>
  <si>
    <t>Like storage/ Administrative work etc.</t>
  </si>
  <si>
    <t xml:space="preserve">Availability of Dedicated Toilets for Staff </t>
  </si>
  <si>
    <t xml:space="preserve">Availability of Staff Duty room </t>
  </si>
  <si>
    <t xml:space="preserve">Availability of residential quarters for doctors </t>
  </si>
  <si>
    <t xml:space="preserve">Availability of residential quarters for Nursing Staff </t>
  </si>
  <si>
    <t xml:space="preserve">Availability of residential quarters for Paramedic staff </t>
  </si>
  <si>
    <t xml:space="preserve">Pharmacist, technicians , others </t>
  </si>
  <si>
    <t xml:space="preserve">Availability of dedicated training room </t>
  </si>
  <si>
    <t xml:space="preserve">Ward are  easily accessible from the OPD
</t>
  </si>
  <si>
    <t>So as to obviate the need for a separate nursing
staff in the ward and OPD during OPD hours</t>
  </si>
  <si>
    <t xml:space="preserve">Corridors of PHC are wide enough for movement of Stretcher and general patient traffic </t>
  </si>
  <si>
    <t xml:space="preserve">Availability of Telephone connection </t>
  </si>
  <si>
    <t xml:space="preserve">Preferably at least one functional landline connection </t>
  </si>
  <si>
    <t xml:space="preserve">Availability of internet connection </t>
  </si>
  <si>
    <t>OB/ SI</t>
  </si>
  <si>
    <t xml:space="preserve">Wired or wireless </t>
  </si>
  <si>
    <t xml:space="preserve">Non structural components are properly secured </t>
  </si>
  <si>
    <t xml:space="preserve">Check for fixtures and furniture like cupboards, cabinets, and heavy equipments , hanging objects are properly fastened and secured </t>
  </si>
  <si>
    <t>Structural Components been made earthquake proof</t>
  </si>
  <si>
    <t>Check for records of in correction has been done to strengthen structural components like columns, beams, slabs, walls etc.</t>
  </si>
  <si>
    <t xml:space="preserve">PHC has mechanism for periodical check / test of all electrical installation </t>
  </si>
  <si>
    <t>All electrical panels are covered and has restricted  access</t>
  </si>
  <si>
    <t>Danger sign is displayed at High voltage electrical installation</t>
  </si>
  <si>
    <t xml:space="preserve">PHC premises has intact boundary wall </t>
  </si>
  <si>
    <t xml:space="preserve">Hospital has functional gate at the entrance </t>
  </si>
  <si>
    <t>All the windows in  PHCs are secured with grills &amp; wiremesh</t>
  </si>
  <si>
    <t xml:space="preserve">Fire exit signs are displayed at critical areas </t>
  </si>
  <si>
    <t>There is system to track the expiry dates and periodic refilling of the extinguishers</t>
  </si>
  <si>
    <t xml:space="preserve">Check some for some fire extinguishers valid expiry date </t>
  </si>
  <si>
    <t>Periodic Training is provided for using fire extinguishers</t>
  </si>
  <si>
    <t xml:space="preserve">Staff is skilled to operate fire extinguishers </t>
  </si>
  <si>
    <t xml:space="preserve">Ask staff for demonstration </t>
  </si>
  <si>
    <t>Periodic mock drills for fire safety are organized at the PHC</t>
  </si>
  <si>
    <t>Availability of Allopathic  Medical Officer (M.B.B.S)</t>
  </si>
  <si>
    <t xml:space="preserve">1 medical officer 
2 if delivery load is more the 30 per month </t>
  </si>
  <si>
    <t>Availability of AYUSH medical officer</t>
  </si>
  <si>
    <t>Availability of atleast four nursing staff , Lab tech &amp; Pharmacist</t>
  </si>
  <si>
    <t xml:space="preserve">atleast four nursing staff , 2 lab. Tech  for routine lab test +RNTCP, one pharmacist </t>
  </si>
  <si>
    <t xml:space="preserve">Availability of two lab technician </t>
  </si>
  <si>
    <t xml:space="preserve">2 lab. Tech  for routine lab test +RNTCP </t>
  </si>
  <si>
    <t xml:space="preserve">Availability of at least one pharmacist </t>
  </si>
  <si>
    <t xml:space="preserve">Availability of  health workers </t>
  </si>
  <si>
    <t xml:space="preserve"> at least one lady health visitor , o Male health worker </t>
  </si>
  <si>
    <t xml:space="preserve">Availability of at least one Male health worker </t>
  </si>
  <si>
    <t>Availability of at least one Accountant / Data Entry Operator</t>
  </si>
  <si>
    <t xml:space="preserve">Availability of at least three housekeeping staff </t>
  </si>
  <si>
    <t xml:space="preserve">Availability of at least one security staff </t>
  </si>
  <si>
    <t xml:space="preserve">Training of Doctor for RTI/STI </t>
  </si>
  <si>
    <t>For RTI/STI, BLS, Infection control &amp; BMW</t>
  </si>
  <si>
    <t xml:space="preserve">Training of staff on infection control </t>
  </si>
  <si>
    <t xml:space="preserve">Training of staff on Bio Medical Waste Management </t>
  </si>
  <si>
    <t>Training on Basic Life Support (BLS)</t>
  </si>
  <si>
    <t>Training of Data Entry operator</t>
  </si>
  <si>
    <t>HMIS/MCTS /other inforamtion system as applicable</t>
  </si>
  <si>
    <t xml:space="preserve">Availability of Analgesics/ Antipyretics </t>
  </si>
  <si>
    <t>OB/ RR/SI</t>
  </si>
  <si>
    <t xml:space="preserve">Acetyl Salicyclic Acid, Ibuprofen, Paracetamol, </t>
  </si>
  <si>
    <t xml:space="preserve">Antiallergics and Drugs used in Anaphylaxis </t>
  </si>
  <si>
    <t xml:space="preserve">Adrenaline, Chlorpheniramine Maleate,Dexchlorpheniramine Maleate,Dexamethasone,Pheniramine Maleate,Promethazine, Cetrizine </t>
  </si>
  <si>
    <t xml:space="preserve">Antidotes and other substances used in Poisoning </t>
  </si>
  <si>
    <t>Activated Charcoal, Atropine, Antisnake Venom, Calcium Gluconate, Naloxone, Pralidoxime Chloride(2-PAM),N-acetylcysteine</t>
  </si>
  <si>
    <t>Anticonvulsants/ Antiepileptics</t>
  </si>
  <si>
    <t>Carbamazepine,Diazepam,Magnesium sulphate,Phenobarbitone,Phenytoin Sodium,Sodium Valproate</t>
  </si>
  <si>
    <t xml:space="preserve">Antihelmenthics </t>
  </si>
  <si>
    <t>Albendazole,Mebendazole, Diethylcarbamazine citrate</t>
  </si>
  <si>
    <t>Antibacterial (Beta Lactam)</t>
  </si>
  <si>
    <t>Ampicillin,Amoxycillin, Benzylpenicillin,Cephalexin,Cloxacillin</t>
  </si>
  <si>
    <t>Antibacterial (Others))</t>
  </si>
  <si>
    <t>Ciprofloxacin Hydrochloride, Co-Trimoxazole,Doxycycline, Erythromycin,Gentamicin,Metronidazole,Nitrofurantoin</t>
  </si>
  <si>
    <t xml:space="preserve">Antifungal </t>
  </si>
  <si>
    <t>Clotrimazole, Griseofulvin, Nystatin, Fluconazole</t>
  </si>
  <si>
    <t>Antianaemia</t>
  </si>
  <si>
    <t>Iron Folic Acid, Cyanocobalamin,Pyridoxine</t>
  </si>
  <si>
    <t>Plasma Substitutes</t>
  </si>
  <si>
    <t>Dextran 40 , Dextran-70</t>
  </si>
  <si>
    <t>Antianginal medicines</t>
  </si>
  <si>
    <t>Acetyl salicylic acid, Glyceryl Trinitrate,Isosorbide 5 Mononitrate, Metoprolol</t>
  </si>
  <si>
    <t>Antihypertensive medicines</t>
  </si>
  <si>
    <t>Amlodipine,Atenolol, Enalapril Maleate, Methyldopa, Nifedipine</t>
  </si>
  <si>
    <t xml:space="preserve">Anti infective &amp; Antifungal (Topical) </t>
  </si>
  <si>
    <t>Miconazole, Framycetin Sulphate, Gentian Violet,Neomycin + Bacitracin, Povidone Iodine,Silver Sulphadiazine</t>
  </si>
  <si>
    <t xml:space="preserve">Antiinfalmatory &amp; Others (Topical) </t>
  </si>
  <si>
    <t>Betamethasone Dipropionate, Calamine,Zinc Oxide(Disting Powder) ,Glycerin,Benzyl benzoate</t>
  </si>
  <si>
    <t xml:space="preserve">Gastrointestinal Medicines (Antacids &amp; Antemitics) </t>
  </si>
  <si>
    <t>Aluminium Hydroxide + Magnesium Hydroxide, Omeprazole, Ranitidine, Domperidone, Metoclopramide, Promethazine</t>
  </si>
  <si>
    <t xml:space="preserve">
Gastrointestinal Medicines (Antispasmodic &amp; Laxatives)</t>
  </si>
  <si>
    <t>Dicyclomine Hydrochloride, Hyoscine Butyl Bromide, Bisacodyl, Ispaghula,</t>
  </si>
  <si>
    <t>Medicines used in diarrhorea</t>
  </si>
  <si>
    <t>Oral Rehydration Salts, Zinc Sulfate</t>
  </si>
  <si>
    <t>Hormones</t>
  </si>
  <si>
    <t>Hydrocortisone Sodium Succinate, Prednisolone</t>
  </si>
  <si>
    <t>Medicines used in Diabetes mellitus</t>
  </si>
  <si>
    <t>Glibenclamide, Insulin Injection, Metformin</t>
  </si>
  <si>
    <t>Immunologicals</t>
  </si>
  <si>
    <t>Polyvalent Antisnake Venom, Tetanus Toxoid, Rabies immunoglobin</t>
  </si>
  <si>
    <t xml:space="preserve">Opthalmic Preperations </t>
  </si>
  <si>
    <t>Chloramphenicol, Ciprofloxacin Hydrochloride,  Gentamicin,  Miconazole, Sulphacetamide Sodium, Prednisolone Acetate, Tetracaine Hydrochloride</t>
  </si>
  <si>
    <t>Oxytocics</t>
  </si>
  <si>
    <t>Methyl Ergometrine, Oxytocin, Misoprostol</t>
  </si>
  <si>
    <t>Medicines acting on the respiratory tract</t>
  </si>
  <si>
    <t>Beclomethasone Dipropionate, Hydrocortisone sodium succinate, Salbutamol sulphate, Dextromethorphan</t>
  </si>
  <si>
    <t xml:space="preserve">IV Fluids </t>
  </si>
  <si>
    <t>Dextrose, Normal Saline, Potassium Chloride, Ringer Lactate, Sodium Bicarbonate, Water for Injection</t>
  </si>
  <si>
    <t xml:space="preserve">Vitamin &amp; Minerals </t>
  </si>
  <si>
    <t>Ascorbic Acid,Multivitamins, Vit A , Vitamin D, Calcium carbonate</t>
  </si>
  <si>
    <t>Availability of Equipment for Storage</t>
  </si>
  <si>
    <t>Availability of ILR &amp; Deep freezer for cold chain</t>
  </si>
  <si>
    <t xml:space="preserve">Availability of computer for HMIS and MCTS reporting </t>
  </si>
  <si>
    <t xml:space="preserve">Buckets for mopping, Separate mops for labour room and circulation area </t>
  </si>
  <si>
    <t>Equipment for Cleaning</t>
  </si>
  <si>
    <t xml:space="preserve">PHC ensures that all euipments are covered under AMC including preventive maintenance  </t>
  </si>
  <si>
    <t xml:space="preserve">ILR, deep freezer , Lab equipments etc. </t>
  </si>
  <si>
    <t>Contact details of  the agencies responsible for maintenance are communicated to the staff</t>
  </si>
  <si>
    <t>Up to date instructions for operation and maintenance of ILR/Deep freezer are readily available</t>
  </si>
  <si>
    <t>Adequate Natural Light/ Illumination at patient care area/ working stations</t>
  </si>
  <si>
    <t xml:space="preserve">Natural light/ Illumination in circulation area </t>
  </si>
  <si>
    <t xml:space="preserve">There is provision of adequate illumination at entrance &amp; access road to PHC specially in night </t>
  </si>
  <si>
    <t xml:space="preserve">Interior of Patient care areas are plastered &amp; painted </t>
  </si>
  <si>
    <t xml:space="preserve">PHC Building is painted/whitewashed in uniform colour </t>
  </si>
  <si>
    <t>No unwanted/outdated posters on hospital boundary and building walls</t>
  </si>
  <si>
    <t xml:space="preserve">PHC has a system for safe disposal of general waste </t>
  </si>
  <si>
    <t xml:space="preserve">Schedule for cleaning is defined and implemented </t>
  </si>
  <si>
    <t xml:space="preserve">PHC has system for periodic maintenance of Building </t>
  </si>
  <si>
    <t xml:space="preserve">Check for there is no seepage , Cracks, chipping of plaster </t>
  </si>
  <si>
    <t xml:space="preserve">There is no clogged/over flowing drain in facility </t>
  </si>
  <si>
    <t xml:space="preserve">PHC has arrangements for disposal of sewage </t>
  </si>
  <si>
    <t xml:space="preserve">No water logging/Marsh in side the premises of the PHC </t>
  </si>
  <si>
    <t>Space is earmarked for parking of Vehicles</t>
  </si>
  <si>
    <t xml:space="preserve">Check for vehicles are not parked randomly in front of PHC and two wheelers are not kept inside PHC Buildings </t>
  </si>
  <si>
    <t xml:space="preserve">There is no abandoned /dilapidated building in the premises </t>
  </si>
  <si>
    <t xml:space="preserve">Proper landscaping and maintenance of Open Space / Gardens </t>
  </si>
  <si>
    <t>There is no encroachment in and around
the hospital</t>
  </si>
  <si>
    <t xml:space="preserve">Provision of Rain water harvesting </t>
  </si>
  <si>
    <t xml:space="preserve">No condemned/Junk material in the in the corridors, storage , administrative area </t>
  </si>
  <si>
    <t xml:space="preserve">Periodic removal of junk material done at the PHC </t>
  </si>
  <si>
    <t xml:space="preserve">Hospital has designated covered place to keep junk/condemned material </t>
  </si>
  <si>
    <t>Pest control measures are evident at facility</t>
  </si>
  <si>
    <t>No stray animal in the PHC</t>
  </si>
  <si>
    <t>There is system for restriction of visitors in indoor area and labour room</t>
  </si>
  <si>
    <t xml:space="preserve">There is restriction on entry of vendors and hockers inside the premise of the  PHC premises </t>
  </si>
  <si>
    <t xml:space="preserve">Responsibility and timing of opening and closing different department is fixed </t>
  </si>
  <si>
    <t>There is established procedure for safe custody of keys &amp; procedure for handing over the keys at the time of shift change</t>
  </si>
  <si>
    <t xml:space="preserve">No female staff is posted alone at night </t>
  </si>
  <si>
    <t xml:space="preserve">Where ever there are male employees/patients, female &amp;male staff are posted in pairs </t>
  </si>
  <si>
    <t xml:space="preserve">PHC  has process to consolidate and calculate the consumption of all drugs and consumables </t>
  </si>
  <si>
    <t>Forecasting  of drugs and consumables  is done scientifically  based on consumption</t>
  </si>
  <si>
    <t xml:space="preserve">Facility has a established procedures for local purchase of drugs in emergency conditions </t>
  </si>
  <si>
    <t>PHC has system for timely placing requisition to district drug store</t>
  </si>
  <si>
    <t>There is specified place to store medicines in Pharmacy and drug store</t>
  </si>
  <si>
    <t xml:space="preserve">Narcotic medicines are kept in double lock </t>
  </si>
  <si>
    <t>As per Narcotic act, Narcotic medicines are kept in 2 Keys with 2 locks kept by 2 different persons</t>
  </si>
  <si>
    <t>All the shelves/racks containing medicines  are labelled in  pharmacy and drug store</t>
  </si>
  <si>
    <t xml:space="preserve">Product of similar name and different strength are stored separately </t>
  </si>
  <si>
    <t>Heavy items are stored at lower shelves/racks</t>
  </si>
  <si>
    <r>
      <rPr>
        <sz val="7"/>
        <color theme="1"/>
        <rFont val="Times New Roman"/>
        <family val="1"/>
      </rPr>
      <t xml:space="preserve"> </t>
    </r>
    <r>
      <rPr>
        <sz val="11"/>
        <color theme="1"/>
        <rFont val="Calibri"/>
        <family val="2"/>
        <scheme val="minor"/>
      </rPr>
      <t>Fragile items are not stored at the edges of the shelves.</t>
    </r>
  </si>
  <si>
    <t>Sound alike and look alike medicines are stored separately in patient care area and pharmacy</t>
  </si>
  <si>
    <t xml:space="preserve">Drug store and pharmacy has system of inventory Management </t>
  </si>
  <si>
    <t>Drugs are categorized in Vital, Essential and Desirable</t>
  </si>
  <si>
    <t>Drugs and consumables are stored away from water and sources of  heat,
direct sunlight etc.</t>
  </si>
  <si>
    <t>Drugs are not stored at floor and adjacent to wall</t>
  </si>
  <si>
    <t xml:space="preserve">There is a earmarked area for keeping  near expiry drugs </t>
  </si>
  <si>
    <t xml:space="preserve">There is a earmarked area for keeping   expiry drugs distant to regular drugs to avoid mixing </t>
  </si>
  <si>
    <t xml:space="preserve">There is a established process for disposal fo expiry drugs </t>
  </si>
  <si>
    <t>There is process to intimate OPD/ Different departments about near expiry drugs for early consumption</t>
  </si>
  <si>
    <t xml:space="preserve">There is system about availability of surplus / near expiry drugs to other nearby facility / district stores </t>
  </si>
  <si>
    <t xml:space="preserve">Physical verification of inventory is done periodically </t>
  </si>
  <si>
    <t>Facility uses bin card system</t>
  </si>
  <si>
    <t xml:space="preserve">First expiry first out system is established for drugs </t>
  </si>
  <si>
    <t xml:space="preserve">Stores has defined minimum stock category of drug as per there consumption pattern </t>
  </si>
  <si>
    <t xml:space="preserve">Check vaccines are kept in sequence </t>
  </si>
  <si>
    <t>(Top to bottom) : Hep B, DPT, DT, TT, BCG, Measles, OPV</t>
  </si>
  <si>
    <t>Work instruction for storage of vaccines are displayed at point of use</t>
  </si>
  <si>
    <t>ILR and deep freezer have functional  temperature monitoring devices &amp; alarm system</t>
  </si>
  <si>
    <t>There is system in place to maintain temperature chart of ILR  &amp; deep freezer</t>
  </si>
  <si>
    <t>Temp. of ILR: Min +2OC to 8Oc in case of power failure min temp. +10OC . Daily temperature log are maintained.
Temp. of Deep freezer cabinet is maintained between -15OC to -25OC.Daily temperature log are maintained</t>
  </si>
  <si>
    <t xml:space="preserve">There is system in place to maintain temperature chart of  deep freezers </t>
  </si>
  <si>
    <t>Temp. of Deep freezer cabinet is maintained between -15OC to -25OC.Daily temperature log are maintained</t>
  </si>
  <si>
    <t>Check thermometer in ILR is in hanging position</t>
  </si>
  <si>
    <t>ILR and deep freezer has functional alarm system</t>
  </si>
  <si>
    <t>Conditioning of ice packs is done prior to transport</t>
  </si>
  <si>
    <t>Check if staff is aware of how to condition ice pack (water beads on the surface of ice pack and sound of water is heard on shaking it</t>
  </si>
  <si>
    <t xml:space="preserve">Staff is aware of Hold over time of cold storage equipments </t>
  </si>
  <si>
    <t xml:space="preserve">Availability of 24x7 running and potable water </t>
  </si>
  <si>
    <t xml:space="preserve">Check for source of water (near by water body, ground water, muncipal supply etc.) Check for the measure taken to ensure availability of water in areas has any scarcity </t>
  </si>
  <si>
    <t xml:space="preserve">Hospital has adequate water storage facility as per requirements </t>
  </si>
  <si>
    <t>450-500 per bed per day.</t>
  </si>
  <si>
    <t>All water tanks are kept tightly closed</t>
  </si>
  <si>
    <t>Periodic cleaning of water tanks &amp; testing of water is carried out</t>
  </si>
  <si>
    <t>PHC periodically tests the quality of water from the source (municipal supply, bore well etc) for bacterial and chemical content</t>
  </si>
  <si>
    <t>Chlorination of water is done as per requirement</t>
  </si>
  <si>
    <t>RO/ Filters are available for potable drinking water</t>
  </si>
  <si>
    <t xml:space="preserve">Power backup is available in all critical areas </t>
  </si>
  <si>
    <t xml:space="preserve">Use of energy efficient bulbs for light </t>
  </si>
  <si>
    <t>Availability of generators for power back up</t>
  </si>
  <si>
    <t xml:space="preserve">Nutritional assessment of all admitted patient is done </t>
  </si>
  <si>
    <t xml:space="preserve">Availability of in house kitchen </t>
  </si>
  <si>
    <t xml:space="preserve">If Food is prepared out side the facility, there PHC ensures it is made in hygienic condition </t>
  </si>
  <si>
    <t xml:space="preserve">There is system of routine checking of quality of food provided to patients </t>
  </si>
  <si>
    <t xml:space="preserve">Clean linen are provided to all the occupied beds </t>
  </si>
  <si>
    <t xml:space="preserve">Linen is changed every day and whenever it get soiled </t>
  </si>
  <si>
    <t>PHC has inhouse /Outsourced arrangement of washing the linen</t>
  </si>
  <si>
    <t>Washing Machine separate Washing area for inhouse laundry. If Linen are washed out side PHC ensure Hygiene of the place and water used .</t>
  </si>
  <si>
    <t>PHC has adequate sets of Linen</t>
  </si>
  <si>
    <t xml:space="preserve">At least 5 sets
Linen is changed every day and whenever it get soiled 
</t>
  </si>
  <si>
    <t>RKS meeting are held at prescribed interval</t>
  </si>
  <si>
    <t xml:space="preserve">RKS is registered under societies registration act </t>
  </si>
  <si>
    <t>Minutes of meeting are recorded</t>
  </si>
  <si>
    <t>Participation of community representatives/NGO is ensured</t>
  </si>
  <si>
    <t>RKS generates its own resources from donation/leasing of space</t>
  </si>
  <si>
    <t>Community based monitoring/social audits are done at periodic intervals</t>
  </si>
  <si>
    <t>PHC involves gram panchyat members in decision making &amp; management of services</t>
  </si>
  <si>
    <t xml:space="preserve">PHC monitors the activities assigned to ASHAs </t>
  </si>
  <si>
    <t>Check for the records that ASHAs attends Monthly Review meetings</t>
  </si>
  <si>
    <t xml:space="preserve">Incentives and TA/DA to ASHAs are paid on time </t>
  </si>
  <si>
    <t>Check for there Is no backlog</t>
  </si>
  <si>
    <t>PHC supports in skill development of ASHAs</t>
  </si>
  <si>
    <t>Check for timely trainings have been provided to ASHAs, MO orient ASHA at monthly review meeting</t>
  </si>
  <si>
    <t>PHC ensures timely supply of consumables to ASHAs</t>
  </si>
  <si>
    <t>Condoms, NISCHAY Kit, Sanitary pads etc.</t>
  </si>
  <si>
    <t>There is facility of night stay if required at for ASHA</t>
  </si>
  <si>
    <t xml:space="preserve">Check for PHC offers night stay and meal in case ASHA has to stay in night at the facility </t>
  </si>
  <si>
    <t xml:space="preserve">There is system of taking feedback  from ASHAs to improve the services </t>
  </si>
  <si>
    <t xml:space="preserve">There is system to track and ensure that funds are received on time </t>
  </si>
  <si>
    <t>Funds/Grants provided are utilized in specific time limit</t>
  </si>
  <si>
    <t>There is no backlog in payment to beneficiaries as per their entitlement under different schemes and  Salaries and compensation are provided to contractual staff on time</t>
  </si>
  <si>
    <t>There is no backlog in payment to beneficiaries as per their entitlement under different schemes</t>
  </si>
  <si>
    <t>Salaries and compensation are provided to contractual staff on time</t>
  </si>
  <si>
    <t>Facility provides utilization certificate for funds on time</t>
  </si>
  <si>
    <t>Facility prioritize the resource available</t>
  </si>
  <si>
    <t>Requirement for funds are sent to state on time</t>
  </si>
  <si>
    <t>Check for  that Contract document has provision for  deducation of payment if quality of services is not good</t>
  </si>
  <si>
    <t>Payment to the outsourced services are made on time</t>
  </si>
  <si>
    <t>Facility as defined criteria for assessment of quality of outsorced services</t>
  </si>
  <si>
    <t xml:space="preserve">Regular monitoring and evaluation of staff is done according against defined criteria </t>
  </si>
  <si>
    <t xml:space="preserve">Actions are taken against non compliance / deviation from contractual obligations </t>
  </si>
  <si>
    <t xml:space="preserve">Availability of authorization for handling Bio Medical waste from pollution control board </t>
  </si>
  <si>
    <t>Availability of copy of Bio medical waste management and handling rule 1998</t>
  </si>
  <si>
    <t>Code of Medical ethics 2002</t>
  </si>
  <si>
    <t>Medical Termination of Pregnancy 1971</t>
  </si>
  <si>
    <t>Staff is aware of requirements of medico legal cases</t>
  </si>
  <si>
    <t xml:space="preserve">Any positive report of notifiable disease is intimated to designated authorities </t>
  </si>
  <si>
    <t xml:space="preserve">No Smoking sign is displayed at the prominent places in PHC </t>
  </si>
  <si>
    <t>Indian Tabaco control Act 2003</t>
  </si>
  <si>
    <t xml:space="preserve">Job description of all concerned staff  is defined </t>
  </si>
  <si>
    <t>Check for PHC has documented &amp; approved Job discription for MOI/C, Staff nurse/ ANM,Pharmacist, Lab tech, LHV &amp; Male health worker etc</t>
  </si>
  <si>
    <t xml:space="preserve">Staff is aware of his/her role &amp; responsibilities </t>
  </si>
  <si>
    <t xml:space="preserve">Job description of ANM/ nursing staff is defined </t>
  </si>
  <si>
    <t>Check for PHC has documented &amp; approved Job discription for Nursing Staff/ANM</t>
  </si>
  <si>
    <t xml:space="preserve">ANM/ Nursing Staff  is aware of her role &amp; responsibilities </t>
  </si>
  <si>
    <t xml:space="preserve">Check Staff is Aware of the Job description </t>
  </si>
  <si>
    <t xml:space="preserve">Job description of Pharmacist is defined </t>
  </si>
  <si>
    <t>Check for PHC has documented &amp; approved Job discription for Pharmacist</t>
  </si>
  <si>
    <t xml:space="preserve">Pharmacist is aware of her role &amp; responsibilities </t>
  </si>
  <si>
    <t xml:space="preserve">Check Pharmacist is Aware of the Job description </t>
  </si>
  <si>
    <t xml:space="preserve">Job description of LHV is defined </t>
  </si>
  <si>
    <t>Check for PHC has documented &amp; approved Job discription for LHV</t>
  </si>
  <si>
    <t xml:space="preserve">LHV  is aware of her role &amp; responsibilities </t>
  </si>
  <si>
    <t xml:space="preserve">Job description of Health Assistant/ Male Health Worker is defined </t>
  </si>
  <si>
    <t>Check for PHC has documented &amp; approved Job discription for Health Assistant/ Malw Health Worker</t>
  </si>
  <si>
    <t xml:space="preserve">Health Assistant/ Male health worker is aware of her role &amp; responsibilities </t>
  </si>
  <si>
    <t>Duty roster of all staff  is prepared, updated and communicated</t>
  </si>
  <si>
    <t xml:space="preserve">Field visit plan of is prepared &amp; available </t>
  </si>
  <si>
    <t>MoIC, ANM, LHV</t>
  </si>
  <si>
    <t xml:space="preserve">Field visit plan of of ANM is prepared </t>
  </si>
  <si>
    <t xml:space="preserve">Field visit plan of of LHV is prepared </t>
  </si>
  <si>
    <t xml:space="preserve">All clinical and support staff adhere to their respective dress code </t>
  </si>
  <si>
    <t>Facility reports data regarding Antenatal, Delivery and Postnatal care for availed services</t>
  </si>
  <si>
    <t>Check for all antenatal  &amp; delivery cases registered at PHC are entred in MCTS</t>
  </si>
  <si>
    <t xml:space="preserve">Facility reports data about child immunization in MCTS </t>
  </si>
  <si>
    <t>Check all child immunization cases are enterd in MCTS</t>
  </si>
  <si>
    <t>Facility utilizes MCTS data for action planning</t>
  </si>
  <si>
    <t xml:space="preserve">Ask staff how they utilize data for action planning </t>
  </si>
  <si>
    <t xml:space="preserve">Facility utilizes MCTS data for tracing of missed out immunization and ANC cases </t>
  </si>
  <si>
    <t>Check for MCTS is used for missed out immunization/ANC cases</t>
  </si>
  <si>
    <t>HMIS data is reported on monthly basis</t>
  </si>
  <si>
    <t xml:space="preserve">All data elements of HMIS are reported </t>
  </si>
  <si>
    <t>Check HMIS report for filling up of all elements</t>
  </si>
  <si>
    <t>Facility ensures that there is process for admission of patients after routine working hours</t>
  </si>
  <si>
    <t>Facility maintains list of higher centres where patient can be managed.</t>
  </si>
  <si>
    <t xml:space="preserve">Facility refer patient to public healthcare facilities </t>
  </si>
  <si>
    <t xml:space="preserve"> The facility has defined procedure for drug administration &amp; follows standard treatment guidelines defined by state/Central government</t>
  </si>
  <si>
    <t xml:space="preserve">PHC has designated and secure place to keep Records including Patient Records  </t>
  </si>
  <si>
    <t xml:space="preserve">A person is designated for safe keeping and retrieval of records </t>
  </si>
  <si>
    <t>Hospital has policy for retention period for different kinds of records</t>
  </si>
  <si>
    <t>Hospital has policy for safe disposal of records</t>
  </si>
  <si>
    <t>Facility has established plan for accommodating high patient load due to situation like disaster/ mass casualty or disease outbreak</t>
  </si>
  <si>
    <t xml:space="preserve">Immunization &amp; medical check up of Staff is done </t>
  </si>
  <si>
    <t xml:space="preserve">All staff involved directly or indirectly in patient care </t>
  </si>
  <si>
    <t>Medical Check-up support staff is done for infectious diseases</t>
  </si>
  <si>
    <t>Food handler, Cleaning Staff</t>
  </si>
  <si>
    <t xml:space="preserve">There is designated person for monitoring of Infection Control Practices </t>
  </si>
  <si>
    <t>There is system of monitoring infection rates</t>
  </si>
  <si>
    <t xml:space="preserve">Cases of Delivery, Episiotomy, IUD insertion etc. </t>
  </si>
  <si>
    <t xml:space="preserve">Hand washing facilities are provided at point of use </t>
  </si>
  <si>
    <t xml:space="preserve">The facility staff is trained in hand washing practices and they adhere to standard hand washing practices </t>
  </si>
  <si>
    <t xml:space="preserve">The facility has standard procedures for processing of equipment and instruments </t>
  </si>
  <si>
    <t xml:space="preserve">Facility as arrangement for disposal of infectious waste </t>
  </si>
  <si>
    <t xml:space="preserve">Linkage with CTF or Deep Burial Pit </t>
  </si>
  <si>
    <t xml:space="preserve">Demarcated area for secure storage of BMW before disposal </t>
  </si>
  <si>
    <t xml:space="preserve">Display of Bio Hazard sign at the point of storage and generation </t>
  </si>
  <si>
    <t xml:space="preserve">Check for any sign of burning of waste in PHC premises </t>
  </si>
  <si>
    <t>Log book /Record of waste generated is maintained</t>
  </si>
  <si>
    <t xml:space="preserve">Availability of Sharp &amp; deep burial  pit as per specification </t>
  </si>
  <si>
    <t xml:space="preserve">If not linkned with CTF.
Deep Burial Pit is not Located near the patient care area or habitation  or water source
Staff knows how to maintain deep burial pit </t>
  </si>
  <si>
    <t xml:space="preserve">Availability of Deep Burial Pit as per specification </t>
  </si>
  <si>
    <t xml:space="preserve">Check Deep Burial; Pit is covered </t>
  </si>
  <si>
    <t xml:space="preserve">Check for deep burial pit not overfilled </t>
  </si>
  <si>
    <t xml:space="preserve">Check general waste is not disposed in deep burial pit </t>
  </si>
  <si>
    <t xml:space="preserve">Mutilation of Plastic waste before disposal </t>
  </si>
  <si>
    <t xml:space="preserve">Deep Burial Pit is not Located near the patient care area or habitation </t>
  </si>
  <si>
    <t xml:space="preserve">Staff knows how to maintain deep burial pit </t>
  </si>
  <si>
    <t>Not there</t>
  </si>
  <si>
    <t xml:space="preserve">Deep Burial pit not located near source of water </t>
  </si>
  <si>
    <t xml:space="preserve">Quality Team has been established at the PHC </t>
  </si>
  <si>
    <t xml:space="preserve">Team members are delegated their respective roles &amp; Responsibilties </t>
  </si>
  <si>
    <t>There is designated person for co coordinating overall quality assurance program at the facility</t>
  </si>
  <si>
    <t>Quality policy are defined and displayed in local language</t>
  </si>
  <si>
    <t>Displayed prominently at critical places in a way that staff and Visitors can read it easily . Staff is aware of Quality policy</t>
  </si>
  <si>
    <t xml:space="preserve">Staff is aware of the Quality Policy </t>
  </si>
  <si>
    <t xml:space="preserve">Quality objectives are defined for the PHC </t>
  </si>
  <si>
    <t>Objectives are SMART</t>
  </si>
  <si>
    <t>Quality Objectives covers all critical to quality areas</t>
  </si>
  <si>
    <t xml:space="preserve">Maternal Health, National Health Program, Patient Satisfaction , Immunization etc. </t>
  </si>
  <si>
    <t xml:space="preserve">Quality objectives are SMART </t>
  </si>
  <si>
    <t xml:space="preserve">Specific, Measurable, Attainable, Repeatable &amp; Time bound </t>
  </si>
  <si>
    <t xml:space="preserve">There is system for monitoring of performance toward quality objectives </t>
  </si>
  <si>
    <t>Quality team meets monthly and review the quality activities</t>
  </si>
  <si>
    <t xml:space="preserve">Minutes of meeting are recorded </t>
  </si>
  <si>
    <t xml:space="preserve">Results for internal /External assessment are discussed in the meeting </t>
  </si>
  <si>
    <t>Resolution of the meeting are effectively communicated to hospital staff</t>
  </si>
  <si>
    <t>PHC performance and Quality indicators are reviewed in meeting</t>
  </si>
  <si>
    <t xml:space="preserve">Progress on time bound action plan is reviewed </t>
  </si>
  <si>
    <t>Quality team review that all the services mentioned in RMNCHA  are delivered as per guideline</t>
  </si>
  <si>
    <t>Quality team review that all the services mentioned in National Health Program are delivered as per guideline</t>
  </si>
  <si>
    <t>Quality team report regularly to DQAC about Key Performance Indicators and Quality Scores</t>
  </si>
  <si>
    <t xml:space="preserve">There is person designated to co ordinate satisfaction survey </t>
  </si>
  <si>
    <t xml:space="preserve">Patient feedback form are available in local language </t>
  </si>
  <si>
    <t>Adequate sample size is taken to conduct patient satisfaction</t>
  </si>
  <si>
    <t xml:space="preserve">At least 30 per Month for separately OPD and IPD
Patient feedback form are available in local language </t>
  </si>
  <si>
    <t>There is procedure to conduct employee satisfaction survey at periodic intervals</t>
  </si>
  <si>
    <t>There is procedure for compilation of patient  feedback forms</t>
  </si>
  <si>
    <t xml:space="preserve">Patient feedback is analysed on monthly basis </t>
  </si>
  <si>
    <t>Overall department wise/attribute wise score are calculated</t>
  </si>
  <si>
    <t>Root cause analysis is done for low performing attributes</t>
  </si>
  <si>
    <t>Results of Patient satisfaction survey are recorded and disseminated to concerned staff</t>
  </si>
  <si>
    <t>There is procedure for analysis  of Employee satisfaction survey</t>
  </si>
  <si>
    <t>There is procedure for root cause analysis  of Employee satisfaction survey</t>
  </si>
  <si>
    <t xml:space="preserve"> There is procedure for preparing Action plan for improving patient satisfaction</t>
  </si>
  <si>
    <t xml:space="preserve">There is procedure to take corrective and preventive action </t>
  </si>
  <si>
    <t>There is procedure for preparing action plan for improving employee satisfaction</t>
  </si>
  <si>
    <t xml:space="preserve">There is a system if Daily round of MOI/C to all department of PHC </t>
  </si>
  <si>
    <t xml:space="preserve">Assessment visit is done by District Quality assurance Unit Periodically </t>
  </si>
  <si>
    <t xml:space="preserve">At least once in six month </t>
  </si>
  <si>
    <t xml:space="preserve">PHC Periodical conducts Medical/Prescription Audit </t>
  </si>
  <si>
    <t xml:space="preserve">Community based Maternal death audits are conducted by PHC periodically </t>
  </si>
  <si>
    <t xml:space="preserve">Non Compliance/ Gaps found in the internal Assessment are enumerated done </t>
  </si>
  <si>
    <t xml:space="preserve">Over all and departmental Quality scores are generated </t>
  </si>
  <si>
    <t xml:space="preserve">Action plan prepared the Non Compliance and gaps found in assessment </t>
  </si>
  <si>
    <t xml:space="preserve">Corrective and preventive  action taken as per action plan </t>
  </si>
  <si>
    <t xml:space="preserve">PHC maps critical processes and identify non value adding activities </t>
  </si>
  <si>
    <t xml:space="preserve">Facility implements Plan do check act (PDCA) approach to identify the critical processes </t>
  </si>
  <si>
    <t xml:space="preserve">PHC uses quality tools for measurement and improvement </t>
  </si>
  <si>
    <t xml:space="preserve">5s, Prioritization, 7 Quality tools, Mistake proofing etc. </t>
  </si>
  <si>
    <t>For support services and Administration .
SOP covers all key processes support and administrative processes adequately</t>
  </si>
  <si>
    <t xml:space="preserve">SOP covers all key processes support and administrative processes adequately </t>
  </si>
  <si>
    <t xml:space="preserve">Check Staff is a aware of relevant part of SOPs </t>
  </si>
  <si>
    <t>Work instruction/clinical  protocols are displayed</t>
  </si>
  <si>
    <t>No. of visits to Health sub centre/ VHND by MO</t>
  </si>
  <si>
    <t>No. of training conducted for Healthcare worker at outreach</t>
  </si>
  <si>
    <t>No. of visits to Health sub centre/ VHND by LHV</t>
  </si>
  <si>
    <t xml:space="preserve">Stock out percent of supplies for RMNCHA </t>
  </si>
  <si>
    <t>Non availability of nursing days</t>
  </si>
  <si>
    <t>Non availability of doctor days</t>
  </si>
  <si>
    <t>Non availability of support services</t>
  </si>
  <si>
    <t>No. of needle stick injuries reported during month</t>
  </si>
  <si>
    <t>Monthly consumption of bleeching powder/ hypochloride solution</t>
  </si>
  <si>
    <t xml:space="preserve">Staff Satisfaction Score </t>
  </si>
  <si>
    <t xml:space="preserve">General Admin. Score Card </t>
  </si>
  <si>
    <t>General Admin.  Score</t>
  </si>
  <si>
    <t>Assessment Method</t>
  </si>
  <si>
    <t xml:space="preserve">Availability of Consultation services for common illnesses </t>
  </si>
  <si>
    <t xml:space="preserve">Common Cold, Fever, Diarrhoea, Bronchial Asthma, Foreign body in conjunctiva sac, etc.   </t>
  </si>
  <si>
    <t xml:space="preserve">Primary Management of wounds &amp; First Aid </t>
  </si>
  <si>
    <t xml:space="preserve">Incision &amp; drainage, Stitching Dressing </t>
  </si>
  <si>
    <t>Primary Management of trauma &amp; bone injuries</t>
  </si>
  <si>
    <t>Splints</t>
  </si>
  <si>
    <t xml:space="preserve">Emergency Management of Life threatening conditions </t>
  </si>
  <si>
    <t xml:space="preserve">Stabilization/ Primary Management of Medical conditions like Shock, Ischemic Heart Disease, CVA, Dyspnoea, Unconscious patients, Status Epilepticus, etc. </t>
  </si>
  <si>
    <t>Primary Management &amp; stabilization of Poisoning / Snake Bite  cases</t>
  </si>
  <si>
    <t>Lavage, Antidotes, Anti-snake  venom/ Anti scorpion venom</t>
  </si>
  <si>
    <t>Primary treatment for   Dog Bite cases</t>
  </si>
  <si>
    <t xml:space="preserve">Anti Rabies Vaccines  </t>
  </si>
  <si>
    <t xml:space="preserve">Functional &amp; Dedicated  AYUSH Clinic </t>
  </si>
  <si>
    <t xml:space="preserve">Ayurveda, Unanai, Siddha, Homeopathy, Naturopathy as per State Guidelines </t>
  </si>
  <si>
    <t>OPD Services are available for at least 6 Hours in a day</t>
  </si>
  <si>
    <t xml:space="preserve">Emergency Services are functional 24X7 </t>
  </si>
  <si>
    <t xml:space="preserve">At least one ANM/ Nurse/ LHV is available 24X7, MO Should be available on call </t>
  </si>
  <si>
    <t>Availability of OPD services for diseases, specifically prevalent locally</t>
  </si>
  <si>
    <t>Availablity of Counselling Services</t>
  </si>
  <si>
    <t xml:space="preserve">Provision of Contraceptives </t>
  </si>
  <si>
    <t xml:space="preserve">Condoms, Oral Pills, Progesterone Only pill (POP),  Emergency Contraceptives , IUCD Insertion </t>
  </si>
  <si>
    <t>Referral &amp; Follow-up services</t>
  </si>
  <si>
    <t xml:space="preserve">For Permanent Methods of Family Planning, Abortion &amp; Infertility </t>
  </si>
  <si>
    <t xml:space="preserve">Safe Abortion Services </t>
  </si>
  <si>
    <t xml:space="preserve">Primary Management of spontenous cases of abortion. MTP using Manual Vacuum Aspiration (MVA) technique
Medical Method of abortion up to 7 weeks with referral linkages </t>
  </si>
  <si>
    <t xml:space="preserve">Availability of Functional   ANC Clinic </t>
  </si>
  <si>
    <t xml:space="preserve">Early registration &amp; Minimum 4 ANC Check-up </t>
  </si>
  <si>
    <t xml:space="preserve">Provision of Tetanus Toxoid and IFA </t>
  </si>
  <si>
    <t xml:space="preserve">Nutritional &amp; Health Counselling </t>
  </si>
  <si>
    <t>By MO. May be individual counselling/ group counselling</t>
  </si>
  <si>
    <t>My be included in ME A2.1</t>
  </si>
  <si>
    <t xml:space="preserve">Identification and management of High Risk and Danger signs during pregnancy </t>
  </si>
  <si>
    <t>PIH, Pre eclampsia, Severe Anaemia, IUGR, Multiple pregnancy, Bad Obstretics History</t>
  </si>
  <si>
    <t xml:space="preserve">The facility provides New-born health  Services </t>
  </si>
  <si>
    <t xml:space="preserve">Identification, primary management  and prompt referral of sick newborns </t>
  </si>
  <si>
    <t xml:space="preserve">Routine  &amp; Emergency  care of Sick Children </t>
  </si>
  <si>
    <t xml:space="preserve">Treatment of Diarrheal , Pneumonia, anaemia etc. </t>
  </si>
  <si>
    <t>Management of Malnutrition cases</t>
  </si>
  <si>
    <t xml:space="preserve">Identification  and referral of Severe Acute Malnutrition cases to NRC </t>
  </si>
  <si>
    <t xml:space="preserve">Counselling on breast-feeding </t>
  </si>
  <si>
    <t xml:space="preserve">Exclusive for 6 months and adequate complementary feeding from 6 months of age while continuing breastfeeding </t>
  </si>
  <si>
    <t xml:space="preserve">Availability of Adolescent friendly clinic </t>
  </si>
  <si>
    <t xml:space="preserve">At least for 2 hours on a fixed day in week </t>
  </si>
  <si>
    <t xml:space="preserve">Availability of Drug Dispensing counter </t>
  </si>
  <si>
    <t>For both Allopathic &amp; Alternate medicines</t>
  </si>
  <si>
    <t xml:space="preserve">The facility provides medico legal services </t>
  </si>
  <si>
    <t>Availability of Medico legal Services, as per state's guidelines</t>
  </si>
  <si>
    <t xml:space="preserve">Check for Medico Legal cases (MLC) are recorded  at facility  </t>
  </si>
  <si>
    <t>The facility provide services under National health Programme for prevention and control of deafness as per guidelines</t>
  </si>
  <si>
    <t>The facility provides services under School Health Programme as per guidelines</t>
  </si>
  <si>
    <t>The facility provides services under National Iodine deficiency Programme as per guidelines</t>
  </si>
  <si>
    <t xml:space="preserve">Available services in the OPD are prominently displayed </t>
  </si>
  <si>
    <t>1. List of services OPD services, Emergency services, Labour room , Laboratory Services etc.
2. Timings of OPD</t>
  </si>
  <si>
    <t>Timings and days of the OPD and other clinic services are displayed</t>
  </si>
  <si>
    <t xml:space="preserve">Including day and timing of fix day services like ANC, Immunization, Adolescent clinic etc. (as applicable) </t>
  </si>
  <si>
    <t xml:space="preserve">List of Available drugs prominently displayed at drug dispensing counter </t>
  </si>
  <si>
    <t xml:space="preserve">Should be updated as per current stock </t>
  </si>
  <si>
    <t>Patients &amp; visitors are sensitized and educated through appropriate IEC / BCC approaches</t>
  </si>
  <si>
    <t xml:space="preserve">Availability of Booklets / Leaflets/ brochures in the waiting area for Health education and information about different programmes &amp; schemes </t>
  </si>
  <si>
    <t xml:space="preserve">IEC Corner </t>
  </si>
  <si>
    <t xml:space="preserve">Patient is informed about the diagnosis, &amp; Treatment Plan </t>
  </si>
  <si>
    <t xml:space="preserve">Ask patients about what they have been communicated about the treatment plan </t>
  </si>
  <si>
    <t xml:space="preserve">A copy of OPD Slip/ Prescription containing Diagnosis &amp; treatment plan, is given to patient  </t>
  </si>
  <si>
    <t>Method of Administration /taking of  the medicines is informed to patient/ their relative by pharmacist as per  doctors prescription at the dispensary</t>
  </si>
  <si>
    <t xml:space="preserve">Availability of female staff / attendant, if a male doctor examines a female patients </t>
  </si>
  <si>
    <t xml:space="preserve">Dedicated Female OPD </t>
  </si>
  <si>
    <t xml:space="preserve">Specially for ANC clients </t>
  </si>
  <si>
    <t xml:space="preserve">Availability of Breast Feeding Corner </t>
  </si>
  <si>
    <t>There is no over crowding in the OPD</t>
  </si>
  <si>
    <t xml:space="preserve">Availability of screen/ curtains in the Examination Area </t>
  </si>
  <si>
    <t xml:space="preserve">One Patient is seen at a time in the clinic </t>
  </si>
  <si>
    <t>One clinic is not shared by two doctors at a time</t>
  </si>
  <si>
    <t xml:space="preserve">Patient records are kept in safe custody in OPD,  and are stored securely.  </t>
  </si>
  <si>
    <t xml:space="preserve">Check Patient records e.g.. OPD register , OPD slips are kept in safe custody and are not accessible to unauthorized patients </t>
  </si>
  <si>
    <t xml:space="preserve">Behaviour of staff is empathetic and courteous to patient &amp; Attendant  </t>
  </si>
  <si>
    <t>PI/SI</t>
  </si>
  <si>
    <t xml:space="preserve">OPD Consultation/ Check up is provided free of cost </t>
  </si>
  <si>
    <t>Check for there is no consultation fee/ registration fee for JSSK beneficiaries &amp; BPL patients</t>
  </si>
  <si>
    <t xml:space="preserve">Check for BPL patients are not charged any services </t>
  </si>
  <si>
    <t xml:space="preserve">Clinics have adequate space for consultation and examination  </t>
  </si>
  <si>
    <t>Adequate Space in Clinics (120 sq ft)</t>
  </si>
  <si>
    <t>Availability of waiting area with seating arrangement</t>
  </si>
  <si>
    <t xml:space="preserve">Waiting area As per average OPD at peak time </t>
  </si>
  <si>
    <t xml:space="preserve">Availability of Fans, Coolers /Warmers and drinking water facilities as per need </t>
  </si>
  <si>
    <t xml:space="preserve">Availability of drinking water facilities </t>
  </si>
  <si>
    <t xml:space="preserve">Availability of functional toilets </t>
  </si>
  <si>
    <t>Dry toilet with running water</t>
  </si>
  <si>
    <t>There is functional registration counter, which is manned during OPD hours</t>
  </si>
  <si>
    <t>Dedicated Clinics for OPD Consultation and counseling</t>
  </si>
  <si>
    <t xml:space="preserve">Dedicated examination area is provided for each clinic </t>
  </si>
  <si>
    <t xml:space="preserve">Dedicated Clinic for AYUSH Doctor </t>
  </si>
  <si>
    <t>Dedicated dressing Room/ Minor OT/Injection room</t>
  </si>
  <si>
    <t xml:space="preserve">Dedicated Drug Dispensing cum Drug Store </t>
  </si>
  <si>
    <t>OPD does not have temporary connections and loosely hanging wires</t>
  </si>
  <si>
    <t>Switch Boards all other electrical installations are intact &amp;secure</t>
  </si>
  <si>
    <t xml:space="preserve">Floor of OPD is non slippery and even </t>
  </si>
  <si>
    <t>OPD has functional fire extinguisher</t>
  </si>
  <si>
    <t xml:space="preserve">Availability of Doctors for consultation during OPD hours </t>
  </si>
  <si>
    <t xml:space="preserve">One MO and one Ayush doctor for a minimum of six hours per day and for six days in a week </t>
  </si>
  <si>
    <t>Availability of at least of one staff in Dressing room/Injection room</t>
  </si>
  <si>
    <t xml:space="preserve">Staff Nurse/ANM/ ophthalmic assistant (fixed day)Dresser/Others as per state norm </t>
  </si>
  <si>
    <t>Availability of one Pharmacist at Drug dispensing counter during OPD timings</t>
  </si>
  <si>
    <t xml:space="preserve">Training of Doctor for FIMNCI </t>
  </si>
  <si>
    <t>Check the staff about use of Oxytocin, Antibiotic &amp; Magnesium sulphate</t>
  </si>
  <si>
    <t>The Staff is skilled/ competent as per job description</t>
  </si>
  <si>
    <t>Check competency of the staff to use OPD equipment like BP apparatus, etc.</t>
  </si>
  <si>
    <t>Check the competency of ANM/Staff nurse for conducting ANC as per protocols</t>
  </si>
  <si>
    <t>Calculation of EDD and High risk pregnancy</t>
  </si>
  <si>
    <t xml:space="preserve">Availability of Drugs for ANC services </t>
  </si>
  <si>
    <t xml:space="preserve">IFA Tablets, Inj Tetanus Toxoid </t>
  </si>
  <si>
    <t>Availability of Vaccines at Immunization Clinic</t>
  </si>
  <si>
    <t>OPV, BCG, Hepatitis B, DPT, Measles, Vit A</t>
  </si>
  <si>
    <t xml:space="preserve">Availability of Contraceptives for Family Planning services </t>
  </si>
  <si>
    <t>Condoms, IUCD, ECP, OCP</t>
  </si>
  <si>
    <t xml:space="preserve">Availability of disposables in dressing room/ Injection room and  clinics </t>
  </si>
  <si>
    <t xml:space="preserve">examination gloves, Syringes, Dressing material, suture material </t>
  </si>
  <si>
    <t>Availability of splints for bone injury cases</t>
  </si>
  <si>
    <t>Splints including Thomas splint</t>
  </si>
  <si>
    <t>Drugs for managing anaphylactic reaction - Inj Adrenalin, Inj Hydrocortisone Sodium Succinate, Injection Chlorpheniramine, 
IV Fluid,
Nitroglycerin spray,
Inj. Dopamine
Inj Magsulf
IV Set</t>
  </si>
  <si>
    <t xml:space="preserve">Availability of functional Equipment  &amp; Instruments at OPD clinic </t>
  </si>
  <si>
    <t xml:space="preserve">BP apparatus, Thermometer, Weighing machine, Infant weighing scale, Facility for measuring height, Torch, Stethoscope, X-ray view box, Tongue Depressor, Otoscope, Hand Sanitiser, etc.  </t>
  </si>
  <si>
    <t xml:space="preserve">Availability of Instruments and Equipment for ANC Check up </t>
  </si>
  <si>
    <t>Stethoscope, BP Apparatus, weighing Scale, Inch Tape, Facility for measuring height,  Foetoscope, Thermometer, wall clock, towel</t>
  </si>
  <si>
    <t xml:space="preserve">Availability of Dressing Instruments in Dressing Room/ Injection Room </t>
  </si>
  <si>
    <t>Chittel's forcep, Artery Forceps, Blade, Normal Forcep, Tooth Forcep, Needle Holder, Splints, Suture Material, Dressing Drums</t>
  </si>
  <si>
    <t>Availability of instruments for refraction</t>
  </si>
  <si>
    <t xml:space="preserve">Tonometers (Schiotz)
Direct Ophthalmoscope
Illuminated Vision Testing Drum
Trial Lens Sets with Trial Frames
Snellen &amp; Near Vision Charts
Battery Operated Torch (2)
Slit lamp
Epilation forceps </t>
  </si>
  <si>
    <t>Availability of instruments for audiometry</t>
  </si>
  <si>
    <t>Head Light
Ear specula
Ear syringe
Otoscope
Jobson Horne probe
Tuning fork ( 512 HZ)
Noise Maker</t>
  </si>
  <si>
    <t>Availability of diagnostic instruments at clinics / consultation rooms for PAP smear</t>
  </si>
  <si>
    <t>Slides,
Lancet,
Cusco Spaculum
Spatula
Fixer (spray)
Marker pen
Light Source</t>
  </si>
  <si>
    <t>Availability  of functional Instruments for Resuscitation.</t>
  </si>
  <si>
    <t>Airway, Ambu's bag, Oxygen Cylinder with key, Nebulizer, Suction Machine.</t>
  </si>
  <si>
    <t>Availability of equipments for storage.</t>
  </si>
  <si>
    <t>Refrigerator, Crash cart/Drug trolley, instrumental trolley, dressing trolley</t>
  </si>
  <si>
    <t xml:space="preserve">Availability of Fixtures </t>
  </si>
  <si>
    <t xml:space="preserve">Spot light, electrical fixture for equipment, X ray view box </t>
  </si>
  <si>
    <t xml:space="preserve">Availability of furniture at clinics </t>
  </si>
  <si>
    <t>Doctors Chair, Patient Stool, Examination Table, Attendant Chair, Table, Footstep, cupboard</t>
  </si>
  <si>
    <t>Temperature control and ventilation in OPD</t>
  </si>
  <si>
    <t xml:space="preserve">Check for  and Optimal temperature and ventilation is maintained in clinics  for comfort of staff &amp; Patients </t>
  </si>
  <si>
    <t xml:space="preserve">Floors, walls, roof , sinks patient care and corridors  are Clean </t>
  </si>
  <si>
    <t xml:space="preserve">Fixtures and Patient Furniture are intact and maintained in OPD </t>
  </si>
  <si>
    <t xml:space="preserve">No condemned/Junk material in the OPD </t>
  </si>
  <si>
    <t xml:space="preserve">Drugs/ Injectable  are stored in containers/tray/and are labelled in Injection Room/ Dressing Room </t>
  </si>
  <si>
    <t xml:space="preserve">Expiry dates' are maintained at emergency drug tray at Injection Room </t>
  </si>
  <si>
    <t xml:space="preserve">No expiry drug found at Injection Room </t>
  </si>
  <si>
    <t>Expenditure and left over records of vaccines is maintained at immunization clinic</t>
  </si>
  <si>
    <t xml:space="preserve">The facility has requisite licenses and certificates for operation of hospital and different activities </t>
  </si>
  <si>
    <t xml:space="preserve"> Unique  identification number  is given to each patient during process of registration</t>
  </si>
  <si>
    <t>Patient demographic details are recorded in OPD registration records</t>
  </si>
  <si>
    <t>Check for that patient demographics like Name, age, Sex, Address  etc.</t>
  </si>
  <si>
    <t>There is procedure for systematic calling of patients one by one</t>
  </si>
  <si>
    <t xml:space="preserve">Patient is called by Doctor/attendant as per his/her turn on the basis of “first come first examine” basis.  </t>
  </si>
  <si>
    <t xml:space="preserve">Every patient is offered a seat and is examined as per clinical condition </t>
  </si>
  <si>
    <t>No patient is consulted in standing position</t>
  </si>
  <si>
    <t>Clinical staff is not engaged in administrative work at OPD</t>
  </si>
  <si>
    <t xml:space="preserve">Patient History is taken and recorded </t>
  </si>
  <si>
    <t>Physical Examination is done and recorded wherever required</t>
  </si>
  <si>
    <t xml:space="preserve">Provisional Diagnosis is recorded </t>
  </si>
  <si>
    <t xml:space="preserve">There is a system of referring patient from OPD to higher centre for specialist consultation </t>
  </si>
  <si>
    <t xml:space="preserve">Check for practice, availability of referral slip, is there any information about the specialist doctors and there timings and day available </t>
  </si>
  <si>
    <t>Facility ensures follow up of patients</t>
  </si>
  <si>
    <t xml:space="preserve">There is system of follow up of the patients discharged form higher facilities </t>
  </si>
  <si>
    <t>Check system of follow up visit of ANM, ASHA or visit to PHC.</t>
  </si>
  <si>
    <t xml:space="preserve"> The facility has defined &amp; follows procedure for drug administration, and standard treatment guidelines, as defined by the government</t>
  </si>
  <si>
    <t xml:space="preserve">Every Medical advice and procedure is accompanied with date, time and signature </t>
  </si>
  <si>
    <t>Check for the writing, It  comprehendible by the clinical staff</t>
  </si>
  <si>
    <t>Drugs are checked for expiry and   other inconsistency before administration</t>
  </si>
  <si>
    <t>Check in Injection room</t>
  </si>
  <si>
    <t>Check single dose vial / ampules are not used for more than one dose</t>
  </si>
  <si>
    <t xml:space="preserve">Patient is advised by doctor/ Pharmacist /nurse about the dosages and timings . </t>
  </si>
  <si>
    <t xml:space="preserve">Check for OPD slip if drugs are prescribed under generic name only </t>
  </si>
  <si>
    <t xml:space="preserve">Check for Doctor are sensitized for rational use of drugs specially antibiotics </t>
  </si>
  <si>
    <t xml:space="preserve">Ask the cases in which  doctor prescribe the antibiotics. </t>
  </si>
  <si>
    <t>Check for that relevant Standard treatment guideline are available at point of use</t>
  </si>
  <si>
    <t>Check staff is aware of the drug regime and doses as per STG</t>
  </si>
  <si>
    <t>Check OPD ticket that drugs are prescribed as per STG</t>
  </si>
  <si>
    <t xml:space="preserve">Patient History, Complaints and Examination Diagnosis/ Provisional Diagnosis is recorded in OPD slip </t>
  </si>
  <si>
    <t xml:space="preserve"> Written Prescription Treatment plan is documented </t>
  </si>
  <si>
    <t xml:space="preserve">Any dressing/injection, other procedure recorded in the OPD slip </t>
  </si>
  <si>
    <t>Check for the availability of OPD slip, Requisition slips etc.</t>
  </si>
  <si>
    <t>OPD records are maintained</t>
  </si>
  <si>
    <t>OPD register, Drug Expenditure Register Injection room  register etc.</t>
  </si>
  <si>
    <t>The facility has established procedure for patients leaving the facility against medical advice, absconding, etc.</t>
  </si>
  <si>
    <t xml:space="preserve">PHC has implemented system of sorting the patients  in case of mass casualty </t>
  </si>
  <si>
    <t>As care provider how they triage patient- immediate, delayed, expectant, minimal, dead</t>
  </si>
  <si>
    <t>Emergency protocols are available at point of use</t>
  </si>
  <si>
    <t>See for protocols of head injury, snake bite, poisoning, drawing etc.</t>
  </si>
  <si>
    <t>There is procedure for CPR</t>
  </si>
  <si>
    <t>Ask for Demonstration on BLS (basic life support)</t>
  </si>
  <si>
    <t xml:space="preserve">Check for how ambulances are called and patients are shifted </t>
  </si>
  <si>
    <t xml:space="preserve">Ambulances are equipped </t>
  </si>
  <si>
    <t>Ventilation &amp; air way equipment, Portable Oxygen, oxygen administration equipment, bag &amp; mask resuscitators, immobilization devices, dressing&amp; bandage &amp;  emergency drugs</t>
  </si>
  <si>
    <t xml:space="preserve">All unstable patients are transferred (as decided by the Doctor), with one paramedical staff </t>
  </si>
  <si>
    <t>The Patient’s rights are respected during transport.</t>
  </si>
  <si>
    <t>Ambulance appropriately equipped for BLS with trained personnel</t>
  </si>
  <si>
    <t>There is a daily checklist of all equipment and emergency medications</t>
  </si>
  <si>
    <t xml:space="preserve">Ambulance has a log book for the maintenance of vehicle and daily vehicle checklist </t>
  </si>
  <si>
    <t>Transfer register is maintained to record the detail of the referred patient</t>
  </si>
  <si>
    <t>Ambulance services are registered to three digit number</t>
  </si>
  <si>
    <t>e.g.: 108/ 102</t>
  </si>
  <si>
    <t>There is procedure for informing police</t>
  </si>
  <si>
    <t xml:space="preserve">Check for Police Information Register , Ask method for informing police </t>
  </si>
  <si>
    <t>There is procedure for preservation of samples of MLC cases</t>
  </si>
  <si>
    <t>Aspirations, Blood samples and Viscera</t>
  </si>
  <si>
    <t>Emergency has criteria for defining medico legal cases</t>
  </si>
  <si>
    <t>Criteria is defined based on cases and when to do MLC like all the cases not attended by the doctor/ criteria may vary from state to state</t>
  </si>
  <si>
    <t>All rape/ sexual Harassment cases are provided with Oral Contraceptive pill &amp; Antibiotic before referring to Higher centre</t>
  </si>
  <si>
    <t xml:space="preserve">The facility has defined and established procedures for  diagnostic services  </t>
  </si>
  <si>
    <t xml:space="preserve">Clinics are  provided with  critical value of different tests </t>
  </si>
  <si>
    <r>
      <t xml:space="preserve">There are established  procedures for </t>
    </r>
    <r>
      <rPr>
        <sz val="12"/>
        <color theme="1"/>
        <rFont val="Calibri"/>
        <family val="2"/>
        <scheme val="minor"/>
      </rPr>
      <t xml:space="preserve">Laboratory Diagnosis of Tuberculosis as per prevalent Guidelines </t>
    </r>
  </si>
  <si>
    <t xml:space="preserve">There are established  procedures for Laboratory Diagnosis of Malaria  as per prevalent Guidelines </t>
  </si>
  <si>
    <t>Facility provides and updates “Mother and Child Protection Card”</t>
  </si>
  <si>
    <t xml:space="preserve">Check Mother &amp; Child Protection cards have been provided for each pregnant women at time for registration/ First ANC </t>
  </si>
  <si>
    <t xml:space="preserve">Facility ensures early registration of ANC   </t>
  </si>
  <si>
    <t>Check ANC records for ensuring that majority of ANC registration is taking place within 12th week of Pregnancy in ANC register</t>
  </si>
  <si>
    <t xml:space="preserve">Records are maintained for ANC registered pregnant women </t>
  </si>
  <si>
    <t>Records of each ANC check-up is maintained are maintained in ANC register</t>
  </si>
  <si>
    <t xml:space="preserve">Clinical information of ANC is kept with ANC clinic </t>
  </si>
  <si>
    <t xml:space="preserve">Check, if there is a system of keeping copy of ANC information like LMP, EDD, Lab Investigation Findings , Examination findings etc. with them </t>
  </si>
  <si>
    <t>Staff has knowledge of calculating expected pregnancies in the area</t>
  </si>
  <si>
    <t xml:space="preserve">Check with staff the expected pregnancies in her area / How to calculate it.(Birth Rate X Population/1000   Add 10% as correction factor (Still Birth) </t>
  </si>
  <si>
    <t xml:space="preserve">Tracking of Missed and left out ANC </t>
  </si>
  <si>
    <t xml:space="preserve">Check with ANM how she tracks missed out ANC. Use of MCTS by generating work plan and follow-up with ASHA, AWW etc.
Check if there is practice of recording Mobile no. of clients/next to kin for follow up </t>
  </si>
  <si>
    <t>All pregnant women get ANC checkup as per recommended schedule</t>
  </si>
  <si>
    <t>Ask staff about schedule of 4 ANC Visits
 (1st - &lt; 12 Weeks
2nd - &lt; 26 weeks 
3rd - &lt; 34 weeks 
4th &gt;34 to term)
Check ANC register whether all 4 ANC covered for most of the women (sample cases)</t>
  </si>
  <si>
    <t xml:space="preserve">At least one ANC visit is attended by Medical Officer </t>
  </si>
  <si>
    <t>Preferably 3rd Visit (28-34 Weeks)</t>
  </si>
  <si>
    <t>There is an established procedure for History taking, Physical examination, and counseling of each antenatal woman, visiting the facility.</t>
  </si>
  <si>
    <t>ANC check-up is done by Qualified SBA trained personnel</t>
  </si>
  <si>
    <t xml:space="preserve">Check-up is done by a trained ANM, LHV, Staff Nurse or Medical Officer Only </t>
  </si>
  <si>
    <t xml:space="preserve">At ANC clinic, Pregnancy is confirmed by performing urine test </t>
  </si>
  <si>
    <t xml:space="preserve">Check for ANC record that pregnancy has been confirmed by using Pregnancy test Kit (Nischay Kit) </t>
  </si>
  <si>
    <t xml:space="preserve">Last menstrual period (LMP) is recorded and Expected date of Delivery (EDD) is calculated on first visit </t>
  </si>
  <si>
    <t>Check   how staff confirms EDD &amp; LMP, (EDD = Date of LMP+9 Months+7 Days)  How she estimates if Pregnant women is unable to recall first day of last menstrual cycle ('Quickening', Fundal Height) .Check ANC records that it has been written</t>
  </si>
  <si>
    <t xml:space="preserve">Comprehensive Obstetric History is recorded </t>
  </si>
  <si>
    <t xml:space="preserve">
History of Pervious pregnancies including complications and procedures done, if any, is taken </t>
  </si>
  <si>
    <t xml:space="preserve">History of Current or past systemic illnesses is taken &amp; recorded </t>
  </si>
  <si>
    <t>History of current or past systemic illness like Hypertension, Diabeties, Tuberculosis, Rheumatic Heart Disease, Rh Incompatibility, malaria, etc. is taken</t>
  </si>
  <si>
    <t>History of Drug intake or allergies &amp;  intake of Habit forming and Harmful substances like Tobacco, Alcohol, Passive smoking</t>
  </si>
  <si>
    <t xml:space="preserve">Allergies to drugs, any treatment taken for infertility. </t>
  </si>
  <si>
    <t xml:space="preserve">Physical Examination of Pregnant Women is done on every ANC visit </t>
  </si>
  <si>
    <t>RR/SI/OB</t>
  </si>
  <si>
    <t xml:space="preserve">Pulse, Respiratory Rate , Pallor, Oedema </t>
  </si>
  <si>
    <t xml:space="preserve">Weight measurement is measured on every ANC Visit </t>
  </si>
  <si>
    <t>Check any 3 ANC records/ MCP Card randomly to see that weight has been measured and recorded at every ANC visit</t>
  </si>
  <si>
    <t xml:space="preserve">Blood pressure is measured on every ANC Visit </t>
  </si>
  <si>
    <t xml:space="preserve">Check any 3 ANC records/ MCP Card randomly to see that Blood Pressure has been measured and recorded at every ANC visit </t>
  </si>
  <si>
    <t xml:space="preserve">Abdominal Examination is done as per protocol </t>
  </si>
  <si>
    <t xml:space="preserve">Measurement of Fundal Height (ask staff how she correspond fundal high with Gestational Age) 
Palpation for Foetal lie and Presentation Check for findings recorded in MCPcard/ANC Records </t>
  </si>
  <si>
    <t xml:space="preserve">Auscultation for fetal heart sound </t>
  </si>
  <si>
    <t xml:space="preserve">Breast examination is done </t>
  </si>
  <si>
    <t xml:space="preserve">Observation and Correction of Flat or Inverted Nipples 
Palpation for any Lumps or Tenderness </t>
  </si>
  <si>
    <t>History of past illness / pregnancy complication is taken and recorded</t>
  </si>
  <si>
    <t xml:space="preserve">Hemoglobin test is done on every ANC visit </t>
  </si>
  <si>
    <t xml:space="preserve">Check randomly any 3 MCP card/ ANC record for Hemoglobin test is done at every ANC visit and values are recorded </t>
  </si>
  <si>
    <t xml:space="preserve">Urine test for Sugar and Protein is on every ANC visit </t>
  </si>
  <si>
    <t xml:space="preserve">Check randomly any 3 MCP card/ ANC record for Urine for Sugar &amp; Protein is done on every ANC visit and findings are recorded </t>
  </si>
  <si>
    <t xml:space="preserve"> </t>
  </si>
  <si>
    <t xml:space="preserve">Blood Grouping and RH Typing is done for every pregnant woman </t>
  </si>
  <si>
    <t xml:space="preserve">Check randomly any 3 MCP card/ ANC record for  confirming that blood grouping has been done </t>
  </si>
  <si>
    <t xml:space="preserve">Test for HbsAg is done for every pregnant women at least once in ANC period </t>
  </si>
  <si>
    <t xml:space="preserve">Check the ANC records </t>
  </si>
  <si>
    <t xml:space="preserve">Test for HIV is done at least once in ANC period </t>
  </si>
  <si>
    <t xml:space="preserve">Test for VDRL/ RPR  is done at least once in ANC period </t>
  </si>
  <si>
    <t xml:space="preserve">Screening for Malaria is done as per clinical protocol </t>
  </si>
  <si>
    <t>In Non-endemic area for all clinically suspected cases
In malaria endemic area all pregnant women</t>
  </si>
  <si>
    <t xml:space="preserve">Tetanus Toxoid (2 Dosages/ Booster) have been during ANC visits </t>
  </si>
  <si>
    <t>Check randomly any 3 ANC records for confirming that TT1 (at the time of registration) and TT2 (one month after TT1) has been given to Primigravida &amp; Booster dose for women getting pregnant within three years of previous pregnancy</t>
  </si>
  <si>
    <t xml:space="preserve">Staff can recognize the cases, which would need referral to Higher Centre(FRU) </t>
  </si>
  <si>
    <t>Anaemia, Bad obstetric history, CPD, PIH, APH, Medical Disorder complicating pregnancy, Malpresentation, fetal distress, PROM, obstructed labour, rapture uterus, &amp; Rh negative</t>
  </si>
  <si>
    <t xml:space="preserve">Staff is competent to identify Hypertension / Pregnancy Induced Hypertension </t>
  </si>
  <si>
    <t xml:space="preserve">Hypertension &amp; Pre Ecalmpisa
(Hypertension - Two consecutive reading taken four hours apart shows Systolic BP &gt;140 mmHg and/or Diastolic BP &gt; 90 mmHg
</t>
  </si>
  <si>
    <t>Staff is competent to identify Pre-Eclampisa</t>
  </si>
  <si>
    <t xml:space="preserve">Pre - Eclampsia- High BP with Urine Albumin (+2)
Imminent eclampisa -BP &gt;140/90 with positive albumin 2++, severe headache, Blurring of vision, epigastria pain &amp; oligouria in Urine </t>
  </si>
  <si>
    <t xml:space="preserve">Staff is competent to identify high risk cases based on Abdominal examination </t>
  </si>
  <si>
    <t xml:space="preserve">Identification and referral of cases with
Cephalo-pelvicpresentation, Malrpesentation, medical disorder complicating pregnency, IUFD, amniotic fluid abnormalities.
</t>
  </si>
  <si>
    <t xml:space="preserve">Staff is competent to classify anaemia according to Haemoglobin Level </t>
  </si>
  <si>
    <t xml:space="preserve">&gt;11 g/dl -Absence of Anaemia
7-11 g/dl Moderate Anaemia
&lt;7 g/dl Severe Anaemia </t>
  </si>
  <si>
    <t>Staff is aware of prophylactic &amp; Therapeutic dose of IFA</t>
  </si>
  <si>
    <t xml:space="preserve">Prophylactic - one IFA tablet per day for at least 100 days starting from first trimester 
Therapeutic - 2 IFA tablet per day for three months  </t>
  </si>
  <si>
    <t xml:space="preserve">Line listing of pregnant women with moderate and sever anaemia </t>
  </si>
  <si>
    <t xml:space="preserve">Improvement in haemoglobin label is continuously monitored and recorded </t>
  </si>
  <si>
    <t>Check the staff for intervention &amp;  track the improvement in Haemoglobin level of anaemic woman in subsequent ANC visit.</t>
  </si>
  <si>
    <t xml:space="preserve">Pregnant women is counselled for Planning and preparation for Birth </t>
  </si>
  <si>
    <t xml:space="preserve">Registration, Identification of institution as per clinical condition </t>
  </si>
  <si>
    <t xml:space="preserve">Pregnant women is counselled Recognizing sign of labour </t>
  </si>
  <si>
    <t>A bloody, sticky discharge (Show) and regular  painful uterine contractions</t>
  </si>
  <si>
    <t>Pregnant women is counselled Identify and arrange for referral transport</t>
  </si>
  <si>
    <t xml:space="preserve"> contact number of the ambulance is communicated
arrangement of alternate vehicle if ambulance not available le on time </t>
  </si>
  <si>
    <t>Pregnant women is counselled recognizing danger signs during pregnancy</t>
  </si>
  <si>
    <r>
      <t xml:space="preserve">Swelling (oedema), bleeding </t>
    </r>
    <r>
      <rPr>
        <b/>
        <sz val="11"/>
        <color theme="1"/>
        <rFont val="Calibri"/>
        <family val="2"/>
        <scheme val="minor"/>
      </rPr>
      <t xml:space="preserve">even spoting, </t>
    </r>
    <r>
      <rPr>
        <sz val="11"/>
        <color theme="1"/>
        <rFont val="Calibri"/>
        <family val="2"/>
        <scheme val="minor"/>
      </rPr>
      <t>blured vision, headache, pain abdomen, vomiting, pyrexia, watery &amp; foul smelling discharge &amp; Yellow urine</t>
    </r>
  </si>
  <si>
    <t xml:space="preserve">Pregnant women is counselled Diet &amp; Rest </t>
  </si>
  <si>
    <t>Increase Dietary Intake
Diet rich in proteins, iron, vitamin A, vitamin C, calcium and other essential micronutrients.</t>
  </si>
  <si>
    <t xml:space="preserve">Pregnant women is counselled breast feeding </t>
  </si>
  <si>
    <t>Initiate breastfeeding especially colostrum feeding within an hour of birth.
Do not give any pre-lacteal feeds. (Sugar, water, Honey)
Ensure good attachment of the baby to the breast.
Exclusively breastfeed the baby for six months.
Breastfeed the baby whenever he/she demands milk. Follow the practice of rooming in.</t>
  </si>
  <si>
    <t>Pregnant women is counselled for Family planning</t>
  </si>
  <si>
    <t xml:space="preserve">
Different Options available including 
IUCD, vasectomy, long acting injectables, etc.
</t>
  </si>
  <si>
    <t>Established procedures and standard protocols for management of different stages of labour including AMSTL (Active Management of third Stage of labour) are followed at the facility</t>
  </si>
  <si>
    <t xml:space="preserve">Availability of diluents for Reconstitution of measles vaccine </t>
  </si>
  <si>
    <t xml:space="preserve">Match no. of dilutants With no. of measles </t>
  </si>
  <si>
    <t xml:space="preserve">Recommended temperature of diluents is ensured before reconstitution </t>
  </si>
  <si>
    <t xml:space="preserve">Check diluents are kept under cold chain at least  24 hours before reconstitution 
Diluents are kept in vaccine carrier only at immunization clinic but should not be in direct contact of ice pack </t>
  </si>
  <si>
    <t xml:space="preserve">Reconstituted vaccines are not used after recommended time </t>
  </si>
  <si>
    <t xml:space="preserve">Check when the vaccine vials opened, reconstituted and valid   for use. Should not be used beyond 4 hours after reconstitution </t>
  </si>
  <si>
    <t>Time of opening/ Reconstitution  is recorded on the vial</t>
  </si>
  <si>
    <t>Check  on vial</t>
  </si>
  <si>
    <t>Staff is aware of the shelf life of Vit A once it is opened and ensures it is not given after shelf life</t>
  </si>
  <si>
    <t>6-8 weeks. Check for if date of opening has been marked on the bottle.</t>
  </si>
  <si>
    <t xml:space="preserve">Staff checks VVM level before using vaccines </t>
  </si>
  <si>
    <t>Ask staff how to check VVM level and  how to identify discard point. 4 stages - use up to 3 stage)</t>
  </si>
  <si>
    <t xml:space="preserve">Staff is aware of how check freeze damage for T-Series vaccines </t>
  </si>
  <si>
    <t xml:space="preserve">Ask staff to demonstrate how to conduct Shake test for DPT, DT and TT </t>
  </si>
  <si>
    <t xml:space="preserve">Discarded vaccines are kept separately </t>
  </si>
  <si>
    <t xml:space="preserve">Check for  expired, frozen or with VVM beyond the discard point vaccine stored separately  </t>
  </si>
  <si>
    <t>Check for DPT, DT, Hepatitis B, and TT vials are  Kept in basket in upper section of ILR</t>
  </si>
  <si>
    <t>Availability of separate box for open &amp; reused vaccines</t>
  </si>
  <si>
    <t>Check for injection site is not cleaned with sprit before administering vaccine dose</t>
  </si>
  <si>
    <t>cleaning the injection site with a spirit swab before vaccination is not advisable as live components of the vaccine are killed if they come in contact with spirit</t>
  </si>
  <si>
    <t xml:space="preserve">AD syringes are available as per requirement </t>
  </si>
  <si>
    <t xml:space="preserve">Check for 0.1 ml AD syringe for BCG and 0.5  ml syringe for others are available </t>
  </si>
  <si>
    <t xml:space="preserve">Vaccine recipient is asked to stay for half an hour after vaccination to observer any adverse effect following immunization </t>
  </si>
  <si>
    <t xml:space="preserve">Antipyretic  drugs are available </t>
  </si>
  <si>
    <t xml:space="preserve">Mother &amp; child protection card is available &amp; updated </t>
  </si>
  <si>
    <t>Counselling on adverse events and follow up visits done(CEI)</t>
  </si>
  <si>
    <t>Staff has knowledge &amp; skills to recognize minor and serious adverse events (AEFI)</t>
  </si>
  <si>
    <t xml:space="preserve">Staff knows what to do in case of anaphylaxis </t>
  </si>
  <si>
    <t>Immidate report to MO</t>
  </si>
  <si>
    <t>Primary management of emergency signs newborns</t>
  </si>
  <si>
    <t xml:space="preserve">Check for adherence to clinical protocols </t>
  </si>
  <si>
    <t xml:space="preserve">Management of New-born Illness is done as per Protocols </t>
  </si>
  <si>
    <t>Primary management of children with fever, cough &amp; breathlessness</t>
  </si>
  <si>
    <t>Screening of children coming to OPDs using weight for height and/or MUAC</t>
  </si>
  <si>
    <t>Management of Severe Dehydration as per clinical protocol</t>
  </si>
  <si>
    <t>Check for the dosage and logarithm
100ml/kg of ringer lactate/Normal saline 
Infants 30ml/kg -1hour + 70ml/perkg 5hr
for Child -30ml/kg-30min. + 70 ml/kg 2 1/2 hrs
ORS 5ml/kg/hr 
reassessment</t>
  </si>
  <si>
    <t>Management of Moderate Dehydration as per clinical protocol</t>
  </si>
  <si>
    <t>ORS treatment at clinic for 4 hrs
ask staff how determine the volume  of ORS given as per age and weight</t>
  </si>
  <si>
    <t>Treatment of  diahrrhea with no dehydration</t>
  </si>
  <si>
    <t>Give fluids, zinc supplements and food and advise to continue ORS at home (Plan A)·
• Advise mother when to return immediately.·
• Follow up in 5 days if not improving.</t>
  </si>
  <si>
    <t>Treatment of Persistent Diarrheal as per clinical protocol</t>
  </si>
  <si>
    <t>Single Dose-Vit A
Zinc Sulphate 20 mg daily for 14 Days 
Follow up in 5 days</t>
  </si>
  <si>
    <t>Treatment of Dysentery as per protocol</t>
  </si>
  <si>
    <t>Treatment with Cotrimoxazole for 5 days</t>
  </si>
  <si>
    <t xml:space="preserve">Availability of ORT corner </t>
  </si>
  <si>
    <t xml:space="preserve">With ORS, Mixing Utensils and instructions displayed on how to use </t>
  </si>
  <si>
    <t xml:space="preserve">The client is given full information about optimal pregnancy spacing and
its benefits, as a part of FP health education and counselling. </t>
  </si>
  <si>
    <t>The importance of timely initiation of an FP method after childbirth, miscarriage,
or abortion will be emphasized.</t>
  </si>
  <si>
    <t>Client is counselled about the options for family planning available</t>
  </si>
  <si>
    <t>The client is informed additional benefits of using condoms, such as prevention of sexually transmitted infections (STIs) &amp; HIV</t>
  </si>
  <si>
    <t>Staff is aware of case selecting criteria for family planning</t>
  </si>
  <si>
    <t>49-22 years of age
Married
Youngest child is at least one year old
Spouse has not opted for sterilization</t>
  </si>
  <si>
    <t>Pills are given only to those who meet the Medical Eligibility Criteria</t>
  </si>
  <si>
    <t>Contraindication of COC in Breastfeeding mothers within 6week and Hypertension</t>
  </si>
  <si>
    <t>The client is given full information about the risks, advantages, and possible side effects before OCPs are prescribed for her.</t>
  </si>
  <si>
    <t>Staff has knowledge to counsel if a dose of the contraceptive is missed</t>
  </si>
  <si>
    <t>Staff is aware of indication and method of administration of ECP</t>
  </si>
  <si>
    <t>within 72 hours, second dose 12 house after first dose</t>
  </si>
  <si>
    <t>IUD insertion is done as per standard protocol</t>
  </si>
  <si>
    <t>No touch technique, Speculum and bimanual examination, sounding of uterus and placement</t>
  </si>
  <si>
    <t>Client is informed about the adverse effect that can happen and their remedy</t>
  </si>
  <si>
    <t>Cramping, vaginal discharge, heavier menstruation, checking of IUD</t>
  </si>
  <si>
    <t>Follow up services are provided as per protocols</t>
  </si>
  <si>
    <t>Beneficiary are advised about indications for removal of IUD
Facility for removal of IUD are available</t>
  </si>
  <si>
    <t>Pre procedure Counselling is provided</t>
  </si>
  <si>
    <t xml:space="preserve">As per national Guidelines
</t>
  </si>
  <si>
    <t>Post procedure Counselling provided</t>
  </si>
  <si>
    <t>As per national guidelines</t>
  </si>
  <si>
    <t>Counselling on the follow-up visit</t>
  </si>
  <si>
    <t>MVA procedures are done as per guidelines</t>
  </si>
  <si>
    <t>Medical termination of pregnancy done as per guidelines</t>
  </si>
  <si>
    <t>Counselling and provision of emergency contraceptive pills</t>
  </si>
  <si>
    <t>Check for the availability of Emergency Contraceptive pills (Levonorgesterol)</t>
  </si>
  <si>
    <t>Counselling and provision of reversible Contraceptives</t>
  </si>
  <si>
    <t xml:space="preserve">Check for the availability of Oral Contraceptive Pills, Condoms and IUD   </t>
  </si>
  <si>
    <t>Availability and Display of IEC material</t>
  </si>
  <si>
    <t>Poster Displayed, Reading Material hand-outs etc.</t>
  </si>
  <si>
    <t>Information and advice on sexual and reproductive health related issues</t>
  </si>
  <si>
    <t>SI/PI</t>
  </si>
  <si>
    <t>Advice on topic related to Growth and development, puberty, sexuality concern, myths &amp; misconception, pregnancy, safe sex, contraception, unsafe abortion, menstrual disorders, anemia, sexual abuse, RTI/STI's etc.</t>
  </si>
  <si>
    <t>Services for Tetanus immunization</t>
  </si>
  <si>
    <t>TT at 10 and 16 year</t>
  </si>
  <si>
    <t>Services for Prophylaxis against Nutritional Anaemia</t>
  </si>
  <si>
    <t>Haemoglobin estimation, weekly IFA tablet, and treatment for worm infestation</t>
  </si>
  <si>
    <t>Nutrition Counselling</t>
  </si>
  <si>
    <t>Services for early and safe termination of pregnancy and management of post abortion complication</t>
  </si>
  <si>
    <t>MVA procedure for pregnancy up to 8 week Post abortion counselling</t>
  </si>
  <si>
    <t>Provision of Antenatal natal check up for pregnant adolescent</t>
  </si>
  <si>
    <t xml:space="preserve">Nutritional Counselling, Contraceptive counselling, 
Couple counselling ANC check-up, 
Ensuring institutional delivery </t>
  </si>
  <si>
    <t>Treatment of Common RTI/STI's</t>
  </si>
  <si>
    <t>Privacy and Confidentiality, Treatment compliance, Partner Management, Follow up visit and referral</t>
  </si>
  <si>
    <t>Treatment and counselling for Menstrual disorders</t>
  </si>
  <si>
    <t xml:space="preserve">Symptomatic treatment , counselling </t>
  </si>
  <si>
    <t>Treatment and counselling for sexual concern for male and female adolescents</t>
  </si>
  <si>
    <t>Management of sexual abuse amongst Girls</t>
  </si>
  <si>
    <t>ECP, Prophylaxis against STI, PEP for HIV and Counselling</t>
  </si>
  <si>
    <t>Referral Linkages to ICTC and PPTCT</t>
  </si>
  <si>
    <t>Privacy and confidentiality maintained at ARSH clinic</t>
  </si>
  <si>
    <t>Screens and curtains for visual privacy,confidentaility policy displayed, one client at a time</t>
  </si>
  <si>
    <t xml:space="preserve">Availability of hand washing Facility at Point of Use </t>
  </si>
  <si>
    <t xml:space="preserve">Check for availability of wash basin near the point of use </t>
  </si>
  <si>
    <t xml:space="preserve">Availability of Alcohol based Hand rub </t>
  </si>
  <si>
    <t>Check for availability/  Ask staff for regular supply.</t>
  </si>
  <si>
    <t xml:space="preserve">Availability of Antiseptic Solutions at Dressings room, Immunization Room </t>
  </si>
  <si>
    <t>Proper cleaning of procedure site  with antisepsis is done</t>
  </si>
  <si>
    <t xml:space="preserve">Clean gloves are available at point of use </t>
  </si>
  <si>
    <t>Ask staff about how they decontaminate the procedure surface like Examination table , dressing table, Stretcher/Trolleys  etc. 
(Wiping with .5% Chlorine solution</t>
  </si>
  <si>
    <t xml:space="preserve">
Ask staff how they decontaminate the instruments like Stethoscope, Dressing Instruments, Examination Instruments, Blood Pressure Cuff etc.
(Soaking in 0.5% Chlorine Solution, Wiping with 0.5% Chlorine Solution </t>
  </si>
  <si>
    <t xml:space="preserve">High level Disinfection of instruments/equipment  is done  as per protocol in dressing room </t>
  </si>
  <si>
    <t xml:space="preserve">Ask staff about method and time required for boiling </t>
  </si>
  <si>
    <t>Blood , body &amp; Mercury spill</t>
  </si>
  <si>
    <t xml:space="preserve">Availability of colour coded bins &amp; Bags at point of waste generation </t>
  </si>
  <si>
    <t xml:space="preserve">Availability of functional needle cutters </t>
  </si>
  <si>
    <t xml:space="preserve">Availability of puncture proof box </t>
  </si>
  <si>
    <t xml:space="preserve">Should be available nears the point of generation like nursing station and injection room </t>
  </si>
  <si>
    <t>Staff is aware of contact time for disinfection of sharps</t>
  </si>
  <si>
    <t xml:space="preserve">Availability of post exposure prophylaxis </t>
  </si>
  <si>
    <t>Ask if available. Where it is stored and who is in charge of that.</t>
  </si>
  <si>
    <t xml:space="preserve">OPD Patient satisfaction survey done on Periodic basis </t>
  </si>
  <si>
    <t xml:space="preserve">Internal Assessment of OPD is done at periodic Interval </t>
  </si>
  <si>
    <t xml:space="preserve">SOP covers all key processes of OPD adequately </t>
  </si>
  <si>
    <t xml:space="preserve">Registration, Consultation, ANC Check Up, Referral, Immunization, Patient Calling, drug Dispensing, counselling , Patient privacy &amp; confidentiality, record Maintenance etc. </t>
  </si>
  <si>
    <t xml:space="preserve">Work instruction ANC check-up </t>
  </si>
  <si>
    <t xml:space="preserve">Breast feeding </t>
  </si>
  <si>
    <t>OPD per month</t>
  </si>
  <si>
    <t xml:space="preserve"> IUCD inserted per 1000 eligible female</t>
  </si>
  <si>
    <t xml:space="preserve">Total No. of Ambulances visits/ trips </t>
  </si>
  <si>
    <t>Adolescent OPD per month</t>
  </si>
  <si>
    <t>Children attended in OPD per month</t>
  </si>
  <si>
    <t>Patient Attended after OPD Hours</t>
  </si>
  <si>
    <t>AYUSH OPD per month</t>
  </si>
  <si>
    <t>ANC conducted per month</t>
  </si>
  <si>
    <t>Minor procedure conducted per month</t>
  </si>
  <si>
    <t>No. of children immunized per month</t>
  </si>
  <si>
    <t xml:space="preserve">OPD Per doctor </t>
  </si>
  <si>
    <t xml:space="preserve">Percentage of missed out ANCs </t>
  </si>
  <si>
    <t xml:space="preserve">Percentage of Follow up patients </t>
  </si>
  <si>
    <t xml:space="preserve">Percentage of client accepted limiting out of total counselled </t>
  </si>
  <si>
    <t>Percentage drop out of DPT vaccine</t>
  </si>
  <si>
    <t>Percentage of Anaemia cases treated successfully at PHC</t>
  </si>
  <si>
    <t>Percentage of pregnant women given thereputic dose of IFA</t>
  </si>
  <si>
    <t xml:space="preserve">IUCD rejection/ Complication rate </t>
  </si>
  <si>
    <t>Interval IUCD clients who returned with complications, infections &amp; expulsions</t>
  </si>
  <si>
    <t>Percentage of high risk pregnancies detected during ANC</t>
  </si>
  <si>
    <t>Percentage of AEFI cases reported</t>
  </si>
  <si>
    <t>Percentage of children with diarrohea treated with ORS &amp; Zn</t>
  </si>
  <si>
    <t>Percentage of children with pneumonia treated with antiboitic</t>
  </si>
  <si>
    <t>Patient Satisfaction Score for OPD</t>
  </si>
  <si>
    <t xml:space="preserve">Waiting Time for Consultation </t>
  </si>
  <si>
    <t xml:space="preserve">Waiting time at Drug Distribution Counter </t>
  </si>
  <si>
    <t>Average consultation time in OPD</t>
  </si>
  <si>
    <t>Consultation time for ANC</t>
  </si>
  <si>
    <t xml:space="preserve">OPD Score Card </t>
  </si>
  <si>
    <t>Indoor Treatment for common illnesses</t>
  </si>
  <si>
    <t xml:space="preserve">Fever, Dehydration, bronchial asthma, pneumonia, etc. </t>
  </si>
  <si>
    <t>Indoor treatment for emergency cases</t>
  </si>
  <si>
    <t>Lacerated wound, observation for suspected head injury</t>
  </si>
  <si>
    <t xml:space="preserve">Availability of Indoor services 24X7 </t>
  </si>
  <si>
    <t xml:space="preserve">Check PHC admitted patient in Night hours </t>
  </si>
  <si>
    <t>Availability of indoor services for  normal delivery and post natal counseling before discharge</t>
  </si>
  <si>
    <t xml:space="preserve">Post natal counselling before  discharge </t>
  </si>
  <si>
    <t>Counselling regarding Nutrition, hygiene, identifying danger sign, family planning etc</t>
  </si>
  <si>
    <t xml:space="preserve">Prevention of hypothermia and initiation of breast feeding </t>
  </si>
  <si>
    <t xml:space="preserve">Indoor treatment of Childhood illnesses </t>
  </si>
  <si>
    <t>Routine childhodd diseases like diarrohea, fever, pneumonia</t>
  </si>
  <si>
    <t>ME  A3.7</t>
  </si>
  <si>
    <t xml:space="preserve">Relevant IEC Material Displayed in wards </t>
  </si>
  <si>
    <t xml:space="preserve">Breast feeding, kangaroo care, care of newborn, Immunisation schedule, family planning etc (Pictorial and chart ) in circulation area. Perferably local language </t>
  </si>
  <si>
    <t xml:space="preserve">Male &amp; Female beds are separated </t>
  </si>
  <si>
    <t>Preferably male &amp; Female beds should be in separate rooms or Partition should be provided if they are located in one room</t>
  </si>
  <si>
    <t xml:space="preserve">Availability of screens &amp; Curtains </t>
  </si>
  <si>
    <t xml:space="preserve">Patient Records are kept at Secured Place </t>
  </si>
  <si>
    <t>Availability of Free Diet</t>
  </si>
  <si>
    <t>Only to JSSK; Others not provided diet</t>
  </si>
  <si>
    <t>Availability of Free drugs</t>
  </si>
  <si>
    <t>Availability of free diagnostic</t>
  </si>
  <si>
    <t>Check that  patient party has not spent on purchasing drugs or consumables from outside.</t>
  </si>
  <si>
    <t xml:space="preserve">Adequate area for accommodating Six patients beds </t>
  </si>
  <si>
    <t xml:space="preserve"> Distance between centres of two beds – 2.25 meter</t>
  </si>
  <si>
    <t xml:space="preserve">Functional toilets  with running water and flush are available </t>
  </si>
  <si>
    <t>Functional dry tiolet with water</t>
  </si>
  <si>
    <t>Availability of TV for entertainment &amp; Health Promotion</t>
  </si>
  <si>
    <t>No TV Available</t>
  </si>
  <si>
    <t xml:space="preserve">Availability of nursing station </t>
  </si>
  <si>
    <t xml:space="preserve">Nursing station is located in such a way that health staff can be easily accessible to IPD and labour room </t>
  </si>
  <si>
    <t xml:space="preserve">Male and female wards demarcated and located in separate room </t>
  </si>
  <si>
    <t xml:space="preserve">There is sufficient space between two bed to provide bed side nursing care and movement </t>
  </si>
  <si>
    <t>Space between two beds should be at least 4 ft and clearance between head end of bed and wall should be at least 1 ft and between side of bed and wall should be 2 ft</t>
  </si>
  <si>
    <t>One corner bed in each ward is against the wall; there is no space on the head side; interbed distance is less than 4 feet</t>
  </si>
  <si>
    <t>Wards does not have temporary connections and loosely hanging wires</t>
  </si>
  <si>
    <t>Switch Boards and all other electrical installations are intact &amp;secure</t>
  </si>
  <si>
    <t>IPD has functional fire extinguisher</t>
  </si>
  <si>
    <t xml:space="preserve">Availability of Medical officer On Call </t>
  </si>
  <si>
    <t>Check the staff competancy for Post partum counselling</t>
  </si>
  <si>
    <t>Availability of Emergency drug tray</t>
  </si>
  <si>
    <t>Inj. Adrenaline, Inj. Hydrocortisone/Inj. Dexamethasone, Inj Chlorpheneramine, Inj, Atropine, Inj. Deriphylline, Inj. Mephentine (for anaphylaxis -5 Ampoule each), IV fluids, IV set &amp; Syringes</t>
  </si>
  <si>
    <t xml:space="preserve">Warmth, Optimal Temperature  and Ventilation is maintained in ward </t>
  </si>
  <si>
    <t xml:space="preserve">Floors, walls,roof , sinks patient care and corridors  are Clean </t>
  </si>
  <si>
    <t xml:space="preserve">Fixtures and Patient Furniture i.e Patient Beds &amp; Mattresses are intact and maintained </t>
  </si>
  <si>
    <t xml:space="preserve">No condemned/Junk material in the wards </t>
  </si>
  <si>
    <t>Patient demographic details are recorded in the admission record</t>
  </si>
  <si>
    <t>Check for that patient demographics like Name, age, Sex, Chief complaint, etc.</t>
  </si>
  <si>
    <t>There is no delay in  treatment because of admission process</t>
  </si>
  <si>
    <t>Time of admission is recorded in patient record</t>
  </si>
  <si>
    <t>The assessment criteria for different clinical conditions are defined and measured in assessment sheet</t>
  </si>
  <si>
    <t xml:space="preserve"> ANC  history of pregnant women  is reviewed and recorded </t>
  </si>
  <si>
    <t>Assesses general condition, including: vital signs, conjunctiva for pallor and jaundice, and bladder and bowel function, conducts breast examinations</t>
  </si>
  <si>
    <t>Dangers signs are identified and recorded for post delivery cases and other cases</t>
  </si>
  <si>
    <t>Examines the perineum for inflammation, status of episiotomy/tears, lochia for colour, amount, consistency and odour, Checks calf  tenderness, redness or swelling</t>
  </si>
  <si>
    <t>Dangers signs are identified and recorded for other cases like Breathlessness, Altered sensorium, Diplopia, Acute Abdomen, Chest Pain, etc</t>
  </si>
  <si>
    <t xml:space="preserve">Initial assessment and treatment is provided immediately  
 </t>
  </si>
  <si>
    <t>Initial assessment is documented preferably within 2 hours</t>
  </si>
  <si>
    <t xml:space="preserve">There is fixed schedule for assessment of stable patients </t>
  </si>
  <si>
    <t>Initial Assessment and reassessment of patient addmitted for illness other than pregnency is done &amp; recorded</t>
  </si>
  <si>
    <t>Not done</t>
  </si>
  <si>
    <t xml:space="preserve">Facility has functional referral linkages to lower facilities </t>
  </si>
  <si>
    <t>Check for referral cards filled from lower facilities</t>
  </si>
  <si>
    <t xml:space="preserve">Treatment chart are maintained </t>
  </si>
  <si>
    <t>Check for treatment chart are updated and drugs given are marked. Co relate it with drugs and doses prescribed.</t>
  </si>
  <si>
    <t xml:space="preserve">There is a process to ensure the accuracy of verbal/telephonic orders  </t>
  </si>
  <si>
    <t>Verbal orders are rechecked before administration</t>
  </si>
  <si>
    <t>Nursing Handover register is maintained</t>
  </si>
  <si>
    <t>Han over registers are not maintained</t>
  </si>
  <si>
    <t>Hand over is given bed side</t>
  </si>
  <si>
    <t xml:space="preserve">Nursing notes are maintained adequately </t>
  </si>
  <si>
    <t>Check for nursing note register. Notes are adequately written</t>
  </si>
  <si>
    <t>Check for TPR chart, IO chart, any other vital required is monitored</t>
  </si>
  <si>
    <t>Check for any open single dose vial with left  over content indented to be used later on</t>
  </si>
  <si>
    <t>Administration of medicines done after ensuring right patient, right drugs , right route, right time &amp; documented</t>
  </si>
  <si>
    <t xml:space="preserve">Patient is adviced by doctor/ nurse about the dosages and timings . </t>
  </si>
  <si>
    <t xml:space="preserve">Check for BHT if drugs are prescribed under generic name only </t>
  </si>
  <si>
    <t>Rational Use of drug</t>
  </si>
  <si>
    <t>Check BHT that drugs are prescribed as per STG</t>
  </si>
  <si>
    <t xml:space="preserve">Day to day progress of patient is recorded in BHT </t>
  </si>
  <si>
    <t>Treatment plan, first orders are written on BHT</t>
  </si>
  <si>
    <t xml:space="preserve">Treatment prescribed inj nursing records </t>
  </si>
  <si>
    <t>Plan of care is not there</t>
  </si>
  <si>
    <t>Any procedure performed written on BHT</t>
  </si>
  <si>
    <t>Dressing, mobilization etc.</t>
  </si>
  <si>
    <t xml:space="preserve">Availability of formats for Treatment Charts, TPR Chart , Intake Output Chat Etc. </t>
  </si>
  <si>
    <t>General order book (GOB), report book, Admission register, lab register, Admission sheet/ bed head ticket, discharge slip, referral slip, referral in/referral out register, OT register, FP register, Diet register, Linen register, Drug intend register</t>
  </si>
  <si>
    <t xml:space="preserve">Assessment is done before discharging patient </t>
  </si>
  <si>
    <t>Discharge is done by an authorized  doctor</t>
  </si>
  <si>
    <t xml:space="preserve">Patient / attendants are consulted before discharge </t>
  </si>
  <si>
    <t xml:space="preserve">Discharge summary is provided </t>
  </si>
  <si>
    <t xml:space="preserve">Discharge summary adequately mentions patients clinical condition,treatment given and follow up </t>
  </si>
  <si>
    <t>Pre- printed cards are there and there are no written medication orders for home of clinical vondition at discharge</t>
  </si>
  <si>
    <t>All delivered mother's are informed  about danger sign of mother &amp;baby</t>
  </si>
  <si>
    <t>Mother's danger sign: Bleeding, pain abdomen, Severe headach, visual disturbance, breathing diffculity, fever &amp; chill, diffculty in empty bladder, foul smelling discharge. Baby Danger Sign: Fast/diffculte breathing, fever, unusal cold, refusal of feeding, failure to thrive, less active than usual &amp; yellow discolouration</t>
  </si>
  <si>
    <t>Discharge summary is give to patients going in LAMA/Referral</t>
  </si>
  <si>
    <t xml:space="preserve">Patient is counselled before  discharge </t>
  </si>
  <si>
    <t xml:space="preserve">Advice includes the information about the nearest health centre for further follow up </t>
  </si>
  <si>
    <t xml:space="preserve">Time of discharge is communicated to patient in prior </t>
  </si>
  <si>
    <t xml:space="preserve">Declaration is taken from the LAMA patient </t>
  </si>
  <si>
    <t xml:space="preserve">Post Partum Care of Newborn </t>
  </si>
  <si>
    <t>Maintains hand hygiene, keeps the baby wrapped (maintains temperature), Checks weight, temperature, respiration, heart rate, colour of skin and cord stump</t>
  </si>
  <si>
    <t>SI/RR/PI</t>
  </si>
  <si>
    <t xml:space="preserve">Checks and discusses with the mother on breastfeeding pattern, emphasising exclusive and on demand feeding. Demonstrates the proper positioning and attachment of the baby </t>
  </si>
  <si>
    <t>Post partum care of mother</t>
  </si>
  <si>
    <t>Check utrine contraction, bleeding as per treatment plan, check for TPR and output chart, Breast examination and milk initiation and perineal washes</t>
  </si>
  <si>
    <t>Postnatal  home visit to Mother by ANM</t>
  </si>
  <si>
    <t>Check the system how home visits on 7th and 42nd day is ensured for Mothers delivered at the facility</t>
  </si>
  <si>
    <t>Home visits for low birth weight baby by ANM</t>
  </si>
  <si>
    <t xml:space="preserve">Check the system how additional home visits on 14th, 21st and 28th day is ensured for low birth weight (&lt;2500) babies. </t>
  </si>
  <si>
    <t xml:space="preserve">48 Hour Stay of mothers and new born after delivery </t>
  </si>
  <si>
    <t xml:space="preserve">Check the record </t>
  </si>
  <si>
    <t xml:space="preserve">Counselling provided for Post partum care </t>
  </si>
  <si>
    <t xml:space="preserve">Nutrition ,Contraception ,Breastfeeding ,Registration of Birth ,IFA Supplement ,Danger Signs,Contraception </t>
  </si>
  <si>
    <t>Assessment Protocols are available</t>
  </si>
  <si>
    <t>Airway, Breathing, Circulation, Coma, Convulsion, and Dehydration</t>
  </si>
  <si>
    <t>Triage Protocols are  available</t>
  </si>
  <si>
    <t>Emergency, priority and can wait</t>
  </si>
  <si>
    <t>Staff aware and practice ETAT protocols</t>
  </si>
  <si>
    <t>Staff is skilled for basic life support for young infants and children</t>
  </si>
  <si>
    <t>Staff is not skilled for BLS</t>
  </si>
  <si>
    <t>ETAT checklist is available and practiced</t>
  </si>
  <si>
    <t>No ETAT checklist is available</t>
  </si>
  <si>
    <t>Identification &amp; Management of Low birth infant &gt;/= 1800gm with no other complication is done as per protocols</t>
  </si>
  <si>
    <t>Stablization &amp; referral of sick new born &amp; those with very low birth weight is done as per referral certeria</t>
  </si>
  <si>
    <t>Differential diagnosis algorithm are available</t>
  </si>
  <si>
    <t>Check for availability of wash basin  near the point of use and /or handrub</t>
  </si>
  <si>
    <t xml:space="preserve">The facility has standard procedures for decontamination, disinfection and sterilization of equipment and instruments </t>
  </si>
  <si>
    <t>Ask staff about how they decontaminate the procedure surface like Examination table , 
(Wiping with .5% Chlorine solution</t>
  </si>
  <si>
    <t xml:space="preserve">Patient satisfaction survey is done in wards periodically </t>
  </si>
  <si>
    <t xml:space="preserve">Internal Assessment of wards  is done at periodic Interval </t>
  </si>
  <si>
    <t xml:space="preserve">SOP covers all key processes of wards adequately </t>
  </si>
  <si>
    <t xml:space="preserve">Admission, Bed allocation, nursing acrae , Maintaining records, referral, identification of patients, visitor policy etc. </t>
  </si>
  <si>
    <t>The SOPs are skeletal</t>
  </si>
  <si>
    <t>All staff is not aware of SOPs</t>
  </si>
  <si>
    <t xml:space="preserve">Breast Feeding </t>
  </si>
  <si>
    <t xml:space="preserve">Bed Occupancy Rate </t>
  </si>
  <si>
    <t>No. of admission with fever cases</t>
  </si>
  <si>
    <t>No. of admission with diarrohea cases</t>
  </si>
  <si>
    <t>Discharge Rate</t>
  </si>
  <si>
    <t>Wrongly done</t>
  </si>
  <si>
    <t xml:space="preserve">Referral Rate </t>
  </si>
  <si>
    <t xml:space="preserve">Average Length of Stay </t>
  </si>
  <si>
    <t>Percentage of women stayed for 48 hrs</t>
  </si>
  <si>
    <t>Patient Satisfaction Score</t>
  </si>
  <si>
    <t xml:space="preserve">LAMA Rate </t>
  </si>
  <si>
    <t>Percentage drop back given to mother</t>
  </si>
  <si>
    <t xml:space="preserve">IPD Score Card </t>
  </si>
  <si>
    <t>Reference no.</t>
  </si>
  <si>
    <t xml:space="preserve">All lab services are available at OPD timings  </t>
  </si>
  <si>
    <t>Availability of Laboratory test for RTI/STI</t>
  </si>
  <si>
    <t>VDRL /RPR</t>
  </si>
  <si>
    <t>Availability  of Essential tests for ANC</t>
  </si>
  <si>
    <t xml:space="preserve">Pregnancy Test, Haemoglobin, Blood Group, HIV Testing , Blood Sugar, HBsAG , Urine for Sugar &amp; Protein, VDRL </t>
  </si>
  <si>
    <t>Availability of clinical Pathology</t>
  </si>
  <si>
    <t xml:space="preserve">Routine Urine , Blood Sugar </t>
  </si>
  <si>
    <t>Availability of Routine Hemetology Tests</t>
  </si>
  <si>
    <t xml:space="preserve"> Haemoglobin, Platelets Counts,RBC, WBC, Bleeding time ,Clotting Time &amp; Hepatitis B/ Australian antigen</t>
  </si>
  <si>
    <t xml:space="preserve">Blood Grouping &amp; RH Typing </t>
  </si>
  <si>
    <t>Availability of Serology Tests (Rapid)</t>
  </si>
  <si>
    <t xml:space="preserve">Rapid diagnositic kit  for PF Malaria, 
RPR/VDRL for Syphilis
</t>
  </si>
  <si>
    <t>Not Available</t>
  </si>
  <si>
    <t xml:space="preserve">Availability of Microscopy Tests </t>
  </si>
  <si>
    <t xml:space="preserve">AFB (Sputum) for TB
Blood Smear for Malaria 
Wet Mount and Gram Staining for RTI/STI
</t>
  </si>
  <si>
    <t>Availability of Water Quality Tests</t>
  </si>
  <si>
    <t>Rapid test kit for faecal contamination of water
Estimation of chlorine level of water using ortho-
toluidine reagent</t>
  </si>
  <si>
    <t>Not available</t>
  </si>
  <si>
    <t>Emergency lab services are available for selected tests of haematology, biochemistry &amp; serology  24 X7</t>
  </si>
  <si>
    <t xml:space="preserve">Hb, Bleeding time/clotting time, Urine (albumin/sugar), Blood grouping typing, HIV testing &amp; Peripheral smear </t>
  </si>
  <si>
    <t>BT, CT is not there</t>
  </si>
  <si>
    <t>ME A 3.7</t>
  </si>
  <si>
    <t>List of test available with timing of collection of reports are displayed  outside laboratory</t>
  </si>
  <si>
    <t xml:space="preserve">Consent is taken for HIV testing </t>
  </si>
  <si>
    <t>ME B2.5</t>
  </si>
  <si>
    <t xml:space="preserve">Laboratory has system to ensure the confidentiality of the reports generated </t>
  </si>
  <si>
    <t xml:space="preserve">Lab registers &amp; Copy of report are kept at secured place </t>
  </si>
  <si>
    <t xml:space="preserve">Diagnostic tests are free for BPL patients </t>
  </si>
  <si>
    <t xml:space="preserve">Laboratory space is adequate for carrying out activities </t>
  </si>
  <si>
    <t xml:space="preserve">Adequate area for sample collection, waiting, performing test, keeping equipment and storage of drugs and records </t>
  </si>
  <si>
    <t xml:space="preserve">Demarcated testing area </t>
  </si>
  <si>
    <t xml:space="preserve">Demarcated washing and waste disposal area </t>
  </si>
  <si>
    <t>Laboratory does not have temporary connections and loosely hanging wires</t>
  </si>
  <si>
    <t>Work benches are chemical resistant</t>
  </si>
  <si>
    <t>Laboratory has functional fire extinguisher</t>
  </si>
  <si>
    <t xml:space="preserve">Availability of one lab technician round the clock </t>
  </si>
  <si>
    <t xml:space="preserve">On duty or On call in night time </t>
  </si>
  <si>
    <t>Training on Diagnostic Equipment</t>
  </si>
  <si>
    <t>Training on use of rapid kits</t>
  </si>
  <si>
    <t>Lab. Technician is competent for protocols of different lab. Test</t>
  </si>
  <si>
    <t>Check for lab tech. is aware of alogrithm, normal ranges &amp; case defination for different lab. Test</t>
  </si>
  <si>
    <t xml:space="preserve">Availability of Stains, reagents and processing chemicals </t>
  </si>
  <si>
    <t>Gram’s iodine, Crystal Violet stain, Safranine stain, JSB stains</t>
  </si>
  <si>
    <t>Availability of reagents</t>
  </si>
  <si>
    <t>Cyan meth - haemoglobin/HCl for Hb estimation, ABO &amp; Rh antibodies</t>
  </si>
  <si>
    <t>Availability of Processing chemicals</t>
  </si>
  <si>
    <t xml:space="preserve">Acetone-Ethanol, Immersion oil
Buffer water,  decolourising Solution </t>
  </si>
  <si>
    <t>Availability of Rapid diagnostic Kits</t>
  </si>
  <si>
    <t>Availability of  glassware</t>
  </si>
  <si>
    <t xml:space="preserve">Smear Glass microslide
Lancet/ pricking needle
Reflux Condenser
Pipette
Test tubes 
Glass rods
Glass slides Cover slips, Western green, capillary tube
</t>
  </si>
  <si>
    <t>Western green capillary tube not there</t>
  </si>
  <si>
    <t>Consumbles for water testing</t>
  </si>
  <si>
    <t>H2S Strip test kits/H2S media for faecal contaminant of drinking water,Test kits for estimation of residual chlorine in drinking water using orthotoludine reagent/ chloroscope</t>
  </si>
  <si>
    <t>Instruments for Bio chemistry</t>
  </si>
  <si>
    <t xml:space="preserve">Colorimeter </t>
  </si>
  <si>
    <t>Instrument for Microscopy and Glucometer</t>
  </si>
  <si>
    <t>Simple miroscope for Malaria &amp; Bi noccular Microscope for RNTCP, Tally counter</t>
  </si>
  <si>
    <t xml:space="preserve">
</t>
  </si>
  <si>
    <t xml:space="preserve">Availability of Glucometer </t>
  </si>
  <si>
    <t>There is system of timely corrective  break down maintenance of the equipments</t>
  </si>
  <si>
    <t xml:space="preserve">There is a system for calibration of lab equipments </t>
  </si>
  <si>
    <t xml:space="preserve">Semi auto analyser, pipettes, centrifuge , Microscope etc.  </t>
  </si>
  <si>
    <t xml:space="preserve">Up to date instructions for operation and maintenance of equipments are readily available Lab staff </t>
  </si>
  <si>
    <t>Adequate ventilation in Laboratory</t>
  </si>
  <si>
    <t xml:space="preserve">Fixtures and Furniture i.e Work Benches  intact and maintained </t>
  </si>
  <si>
    <t xml:space="preserve">No condemned/Junk material in the Laboratory </t>
  </si>
  <si>
    <t>Expenditure &amp; stock register of consumbles are available at laboratory</t>
  </si>
  <si>
    <t xml:space="preserve"> Unique  laboratory identification number  is given to each patient sample </t>
  </si>
  <si>
    <t xml:space="preserve">Laboratory has referral linkage for tests not available at the facility </t>
  </si>
  <si>
    <t xml:space="preserve">Printed formats for requisition and reporting are available </t>
  </si>
  <si>
    <t>Records are maintained at laboratory</t>
  </si>
  <si>
    <t xml:space="preserve">Test registers, IQAS/EQAS Registers, Expenditure registers, Accession list etc. </t>
  </si>
  <si>
    <t xml:space="preserve">The facility has defined and established procedures for diagnostic services  </t>
  </si>
  <si>
    <t>Requisition of all laboratory test is done in request form</t>
  </si>
  <si>
    <t xml:space="preserve">Request form contain information: Name and identification number of patient, name of authorized requester, type of primary sample, examination requested, date and time of primary sample collection and date and time of receipt of sample by laboratory, </t>
  </si>
  <si>
    <t>Instructions for collection and handling of primary sample are communicated to those responsible for collection</t>
  </si>
  <si>
    <t>Instructions are given to ASHA/ANM/MPW for collection of samples (Peripheral smear, sputum, water sample</t>
  </si>
  <si>
    <t>Laboratory has system in place to label the primary sample</t>
  </si>
  <si>
    <t>Check how slides/test tubes/vials are marked (Permanent Glass Marker is available)</t>
  </si>
  <si>
    <t>Laboratory has system to trace the primary sample from requisition form</t>
  </si>
  <si>
    <t>Laboratory has system in place to  monitor the transportation of the  sample</t>
  </si>
  <si>
    <t xml:space="preserve">Transportation of sample includes:  Time frame, temperature and carrier specified for transportation </t>
  </si>
  <si>
    <t>Testing procedure are readily available at work station and staff is aware of it</t>
  </si>
  <si>
    <t>Laboratory has Biological reference interval for its examination of various results</t>
  </si>
  <si>
    <t>Laboratory has identified critical intervals for the test in consultation with Physician</t>
  </si>
  <si>
    <t>Immediate notification for values  is done to physician</t>
  </si>
  <si>
    <t>Laboratory has format for reporting of results</t>
  </si>
  <si>
    <t>Laboratory has system to provide the reports within defined time intervals</t>
  </si>
  <si>
    <t>Laboratory has defined  retention period and disposal of used sample</t>
  </si>
  <si>
    <t>Laboratory has system to retain the copies of reported result and promptly retrieved when required</t>
  </si>
  <si>
    <t xml:space="preserve">Availability of running tap Water </t>
  </si>
  <si>
    <t>Hand washing sink is wide and deep enough to prevent splashing and retention of water</t>
  </si>
  <si>
    <r>
      <t xml:space="preserve">The facility staff is trained in hand </t>
    </r>
    <r>
      <rPr>
        <b/>
        <u/>
        <sz val="12"/>
        <color rgb="FF00B050"/>
        <rFont val="Calibri"/>
        <family val="2"/>
        <scheme val="minor"/>
      </rPr>
      <t>hygiene</t>
    </r>
    <r>
      <rPr>
        <sz val="12"/>
        <color theme="1"/>
        <rFont val="Calibri"/>
        <family val="2"/>
        <scheme val="minor"/>
      </rPr>
      <t xml:space="preserve"> practices and they adhere to standard hand washing practices </t>
    </r>
  </si>
  <si>
    <t>Adherence to 6 steps of Hand hygiene</t>
  </si>
  <si>
    <t xml:space="preserve">Staff aware of when to hand wash </t>
  </si>
  <si>
    <t>Proper cleaning of procedure site  with antisepsis</t>
  </si>
  <si>
    <t>like before drawing blood,  and collection of specimen</t>
  </si>
  <si>
    <t>Availability of lab aprons/coats</t>
  </si>
  <si>
    <t>No reuse of disposable gloves and Masks.</t>
  </si>
  <si>
    <t>Check for no moutn pipetting is done in the laboratory</t>
  </si>
  <si>
    <t>Ask staff about how they decontaminate work benches 
(Wiping with .5% Chlorine solution</t>
  </si>
  <si>
    <t>Proper Decontamination of instruments after use</t>
  </si>
  <si>
    <t>Decontamination of instruments and reusable of glassware are done after procedure in 1% chlorine solution/ any other appropriate method</t>
  </si>
  <si>
    <t xml:space="preserve">Should be available nears the point of generation </t>
  </si>
  <si>
    <t>Not known to staff</t>
  </si>
  <si>
    <t xml:space="preserve">Disinfection of liquid waste before disposal </t>
  </si>
  <si>
    <t xml:space="preserve">Internal Assessment of Laboratory is done at periodic Interval </t>
  </si>
  <si>
    <t>MOV</t>
  </si>
  <si>
    <t xml:space="preserve">There is a system for In quality assurance in the lab </t>
  </si>
  <si>
    <t>Control charts are prepared and outliers are identified.</t>
  </si>
  <si>
    <t>Corrective action is taken on the identified outliers</t>
  </si>
  <si>
    <t xml:space="preserve">Cross Validation of Lab tests are done and records are maintained </t>
  </si>
  <si>
    <t>Corrective actions are taken on abnormal values</t>
  </si>
  <si>
    <t xml:space="preserve">Assessment visit by District quality assurance Unit is done at periodic Interval </t>
  </si>
  <si>
    <t xml:space="preserve">At least once in a six month </t>
  </si>
  <si>
    <t xml:space="preserve">SOP covers all key processes of Laboratory adequately </t>
  </si>
  <si>
    <t>Si</t>
  </si>
  <si>
    <t xml:space="preserve">Adequately covers pre testing, testing and post testing processes like sample collection, labelling, testing processes, quality control , reporting, personal protection etc. </t>
  </si>
  <si>
    <t>Staff is not aware of all relevant parts of SOPs</t>
  </si>
  <si>
    <t xml:space="preserve">Test algorithm for different test, Blood Grouping etc </t>
  </si>
  <si>
    <t>No. of test done per 100 patient</t>
  </si>
  <si>
    <t>No. of Hb test done per ANC</t>
  </si>
  <si>
    <t>No. of stockout of reagents &amp; Kits</t>
  </si>
  <si>
    <t>No. of Hb reported less than 7 gm%</t>
  </si>
  <si>
    <t>No. of Rapid diagnostic kits discarded because of unsatisfectory reasons</t>
  </si>
  <si>
    <t>Waiting time for Laboratory report</t>
  </si>
  <si>
    <t xml:space="preserve">Laboratory Score Card </t>
  </si>
  <si>
    <t>Laboratory  Score</t>
  </si>
  <si>
    <t>Case detection &amp; Early diagnosis of  malaria case</t>
  </si>
  <si>
    <t>Microscopy</t>
  </si>
  <si>
    <t xml:space="preserve"> Chemoprophylaxis of Malarial Cases</t>
  </si>
  <si>
    <t>Management of malarial cases</t>
  </si>
  <si>
    <t>Referral of malaria cases</t>
  </si>
  <si>
    <t>Cerebral Malaria, Septecemia, Bacterial Pneumonia etc</t>
  </si>
  <si>
    <t>Preventive Activites for Malaria control</t>
  </si>
  <si>
    <t>Distribution of treated mosquito net, indoor residual spray &amp; larval control Method</t>
  </si>
  <si>
    <t xml:space="preserve">Diagnosis &amp; treatment for local prevalent vector born  Disease </t>
  </si>
  <si>
    <t>Lymphatic Filariasis
Dengue
Japanese Encephalitis
Chikungunya
Kala Azar (Leishmaniasis)</t>
  </si>
  <si>
    <t>Availability of case detection &amp; Early diagnosis of TB</t>
  </si>
  <si>
    <t>Availability / Linkage to microscopic centre</t>
  </si>
  <si>
    <t>Availability of functional DOT Centre</t>
  </si>
  <si>
    <t>Treatment of tuberculosis</t>
  </si>
  <si>
    <t>Management of Common complication &amp; side effects of treatment</t>
  </si>
  <si>
    <t>Linkage for chest X ray &amp; culture sensitivity of Mycobacterium bacilli for diagnosis of TB</t>
  </si>
  <si>
    <t>Early detection of leprosy &amp; its complications</t>
  </si>
  <si>
    <t>Community empowerment &amp; mobilization of self referral, capacity building</t>
  </si>
  <si>
    <t>Early referral of disabled cases</t>
  </si>
  <si>
    <t>Identification of cases having disability their early referral &amp; follow up at village level</t>
  </si>
  <si>
    <t xml:space="preserve">Diagnosis &amp; treatment </t>
  </si>
  <si>
    <t>All reported and referred cases examined following standard procedure, diagnosed based on cardinal signs and treated with MDT &amp; Management of Nerve impairment</t>
  </si>
  <si>
    <t>Referral Services for complicated laprosy cases</t>
  </si>
  <si>
    <t>Difficult to diagnosis cases,lepra reaction difficult to manage,Complicated ulcer,Eye problem,cases of reconstructive surgeries,person needs customized footwear.</t>
  </si>
  <si>
    <t>Early detection of HIV</t>
  </si>
  <si>
    <t>Screening of Antenatal mothers, high risk behaviour cases and cases referred by field worker</t>
  </si>
  <si>
    <t>Availability/ Referral linkage with ICTC for confirmation of HIV status</t>
  </si>
  <si>
    <t>Condom Promotion &amp; distribution among high risk groups</t>
  </si>
  <si>
    <t xml:space="preserve">Counselling &amp; guide patient with HIV/AIDS for receiving ART  </t>
  </si>
  <si>
    <t>Support to patients receiving ART for their adherence</t>
  </si>
  <si>
    <t>Linkage with Microscopic centre for HIV TB coordination</t>
  </si>
  <si>
    <t>Screening and correction of refractive errors</t>
  </si>
  <si>
    <t xml:space="preserve">Availabilityof refraction services at PHC /outreach (Schools) </t>
  </si>
  <si>
    <t>Medical treatment for prevention &amp;control of common Eye diseases</t>
  </si>
  <si>
    <t>Conjunctivitis, Night blindness, Stye etc</t>
  </si>
  <si>
    <t>Availability of diagnosis &amp; Referral services for cataract cases</t>
  </si>
  <si>
    <t>Survey for prevalence of various eye diseases &amp; Health Education for prevention of various  eye diseases</t>
  </si>
  <si>
    <t>Nutrition education (prevent vit A deficiency), Water &amp; sanitation education  (Trachoma Control) Maternal &amp; child health education (Reduce retinopathy of prematurity), Health education (Prevention of eye trauma, hypertension &amp; diabetic retinopathy)</t>
  </si>
  <si>
    <t>Early identification &amp; treatment of common mental disorders in OPD</t>
  </si>
  <si>
    <t xml:space="preserve">Evaluation of direct/ Referred cases from ANM/ community workers &amp; their appropriate cases. Anxiety Neurosis, Mild depression </t>
  </si>
  <si>
    <t>Referral of difficult cases to DH/ Psychiatric</t>
  </si>
  <si>
    <t>Meniac cases, schizophernia</t>
  </si>
  <si>
    <t>Follow up of the cases having treatment at higher central</t>
  </si>
  <si>
    <t>Geriatric clinic on fixed day for Conducting a routine health assessment &amp; treatment</t>
  </si>
  <si>
    <t xml:space="preserve">Every week, Display  fixed day &amp; time </t>
  </si>
  <si>
    <t>Sensitization on promotional, preventive and rehabilitative aspects of geriatrics</t>
  </si>
  <si>
    <t>Health Promotion Services to modify individual, group and community behaviour</t>
  </si>
  <si>
    <t>Promotion of Healthy Dietary Habits.
Increase physical activity.
 Avoidance of tobacco and alcohol.
Stress Management.</t>
  </si>
  <si>
    <t>Early detection, management and referral of Diabetes Mellitus, Hypertension and other Cardiovascular diseases and Stroke</t>
  </si>
  <si>
    <t xml:space="preserve"> history, measuring blood pressure, checking for blood, urine sugar </t>
  </si>
  <si>
    <t xml:space="preserve">Weekly reporting of epidemic prone diseases </t>
  </si>
  <si>
    <t xml:space="preserve"> S, P &amp; L forms and SOS reporting of any cluster of cases </t>
  </si>
  <si>
    <t xml:space="preserve">Early identification of cases of hearing impairment </t>
  </si>
  <si>
    <t xml:space="preserve">At PHC and outreach </t>
  </si>
  <si>
    <t>Ear Screening Camps</t>
  </si>
  <si>
    <t>Organized as per state schedule (1 screening camp is orgnaized at PHC/CHC/DH on rotation basis per month)</t>
  </si>
  <si>
    <t>Primary ear care for common problems</t>
  </si>
  <si>
    <t>Early treatment of Upper respiratory infection, Impacted Wax, Otitis Media,foreign body removal</t>
  </si>
  <si>
    <t>Rehabilitation services</t>
  </si>
  <si>
    <t>Hearing Aid services</t>
  </si>
  <si>
    <t>Screening of general health of school going children</t>
  </si>
  <si>
    <t>Early detection, diagnosis,  treatment and referal for health problems</t>
  </si>
  <si>
    <t xml:space="preserve">Assessment of Anaemia/Nutritional status, visual acuity, hearing problems, dental check up, common skin conditions, Heart defects, physical disabilities, learning disorders, behaviour problems
</t>
  </si>
  <si>
    <t>Micronutrient (vit A &amp; IFA) Management</t>
  </si>
  <si>
    <t>On fixed day, Weekly supervised distribution of Iron-Folate tablets coupled with
education about the issue and vit A in needy cases</t>
  </si>
  <si>
    <t>Deworming as per National guidelines</t>
  </si>
  <si>
    <t>Health Promotion &amp; health education</t>
  </si>
  <si>
    <t>Regular practice of Yoga, Physical education, health education &amp; counselling services,  personal hygiene, HIV/AIDS, supply of IEC package to schools,Health clubs, Health cabinets &amp;First Aid room/corners or clinics</t>
  </si>
  <si>
    <t>Functional Immunization  Clinic</t>
  </si>
  <si>
    <t xml:space="preserve">Fix day immunization </t>
  </si>
  <si>
    <t xml:space="preserve">Immunization of Pregnant Women </t>
  </si>
  <si>
    <t xml:space="preserve">TT1 &amp; 2 
TT Booster </t>
  </si>
  <si>
    <t xml:space="preserve">Immunization of Newborn (Zero Dose) </t>
  </si>
  <si>
    <t>Zero Dose -OPV, HBV &amp; BCG</t>
  </si>
  <si>
    <t xml:space="preserve">Immunization of Infants </t>
  </si>
  <si>
    <t xml:space="preserve">OPV 123, DPT 123, /Pentavalent Hepatitis 123, Measles 1&amp; 2 </t>
  </si>
  <si>
    <t xml:space="preserve">Immunization of Children </t>
  </si>
  <si>
    <t>DPT Booster, OPV Booster, JE , DT booster, TT</t>
  </si>
  <si>
    <t xml:space="preserve">Vit A </t>
  </si>
  <si>
    <t>1st dose at 9 month with measles, 2nd to 9th dose  16 month with DPT/OPV booseter, then 1 dose every 6th month up to age of 5 yrs</t>
  </si>
  <si>
    <t>Management &amp; logistic support for immunization program</t>
  </si>
  <si>
    <t>Microplanning, supervision &amp; storage of vaccines &amp; transportation</t>
  </si>
  <si>
    <t>Promotion &amp; monitoring for consumption of iodized salt</t>
  </si>
  <si>
    <t>Promotion of  quitting of tobacco in the community.</t>
  </si>
  <si>
    <t>Health education and IEC activities regarding harmful effects of tobacco use and passive smoke.</t>
  </si>
  <si>
    <t>Counselling service on tobacco cessation to all
smokers/tobacco users.</t>
  </si>
  <si>
    <t>Availability of Information for services under all National Health Program</t>
  </si>
  <si>
    <t>Pictorial &amp; Local language</t>
  </si>
  <si>
    <t>Availability &amp;display of IEC material  for RNTCP</t>
  </si>
  <si>
    <t>Availability of information about facts of TB, do's &amp; donot's, sure cure of TB, adverse effects of having incomplete treatment.</t>
  </si>
  <si>
    <t>Availability &amp;display of IEC material  for NVBDCP</t>
  </si>
  <si>
    <t>Posters for Treated Mosquito nets, Signs of maleria fever, preventing Stagnant Water, Preventing Maleria in pregnancy</t>
  </si>
  <si>
    <t>Availability &amp; display of IEC material under National blindness control program is available</t>
  </si>
  <si>
    <t>Diabetic retinopathy, cataract, glucoma, refractive error, trochoma, prevention from corneal blindness. Also IEC material for eye donation</t>
  </si>
  <si>
    <t xml:space="preserve">Availability of IEC kit for mental health program </t>
  </si>
  <si>
    <t>Poster with 10 feature of mental disorder &amp; flip chart for use of health educator</t>
  </si>
  <si>
    <t xml:space="preserve">Availability of IEC material for National Deafness Control Program </t>
  </si>
  <si>
    <t>For prevention &amp; early detection of hearing impairment &amp; deafness</t>
  </si>
  <si>
    <t>Provision of basic information on modes of transmission and prevention of HIV/AIDS for promoting behavioural change and reducing vulnerability.</t>
  </si>
  <si>
    <t>IEC activities to enhance awareness &amp; preventive measures about STI ,HIV/AIDS &amp; PPCT</t>
  </si>
  <si>
    <t>Availability of Multiple Health worker/ MPW as per guideline</t>
  </si>
  <si>
    <t>Training of Medical officer for RNTCP</t>
  </si>
  <si>
    <t>Module 1-4, TB-HIV module</t>
  </si>
  <si>
    <r>
      <t xml:space="preserve">Training on  Lab technician, </t>
    </r>
    <r>
      <rPr>
        <sz val="12"/>
        <color theme="9" tint="-0.499984740745262"/>
        <rFont val="Calibri"/>
        <family val="2"/>
        <scheme val="minor"/>
      </rPr>
      <t>Pharmacist and MPW</t>
    </r>
    <r>
      <rPr>
        <sz val="12"/>
        <color theme="1"/>
        <rFont val="Calibri"/>
        <family val="2"/>
        <scheme val="minor"/>
      </rPr>
      <t xml:space="preserve"> for RNTCP</t>
    </r>
  </si>
  <si>
    <t>LT module &amp; EQA module</t>
  </si>
  <si>
    <t>Training for Pharmacist RNTCP</t>
  </si>
  <si>
    <t>DOTS</t>
  </si>
  <si>
    <t>Training for MPW module under RNTCP</t>
  </si>
  <si>
    <t>Senior treatment supervisor module, TB Health visitor module &amp; MPW /Health assistant module training as applicable</t>
  </si>
  <si>
    <t>Training of  Aganwadi workers/ ANM/Community volunteer under RNTCP</t>
  </si>
  <si>
    <t>DOT provider module on TB, DOT provider module on TB-HIV</t>
  </si>
  <si>
    <t>Re-training is conducted as per retraining schedules of RNTCP</t>
  </si>
  <si>
    <t>Induction training for newly appointed LT working for NVBDCP</t>
  </si>
  <si>
    <t>Reorientation training for LT working for NVBDCP</t>
  </si>
  <si>
    <t>Refresher Training of Ophthalmic Assistants on refraction and other procedures under National Blindness Control Program</t>
  </si>
  <si>
    <t>Training of Medical officer under National Blindness Control Program</t>
  </si>
  <si>
    <t>Orientation &amp; refresher  training of Medical Officers of PHCs in community ophthalmology &amp; Prevention of Blindness</t>
  </si>
  <si>
    <t xml:space="preserve">Training of MO for mental health program </t>
  </si>
  <si>
    <t>6 days training each year for doctors at district level under DMHP for early identification, diagnosis and management of common mental disorders</t>
  </si>
  <si>
    <t xml:space="preserve">Training of Health Worker for Mental health Program </t>
  </si>
  <si>
    <t>2 days training each year for health workers of PHC (All paramedical staff, ANM/ Nursing staff, Health educator )</t>
  </si>
  <si>
    <t xml:space="preserve">Training of Medical Officer for National Deafness Control Program </t>
  </si>
  <si>
    <t xml:space="preserve">Sensitization about program, Creating of awareness regarding preventable diseases of ear, reorientation in early diagnosis &amp; treatment of common ear diseases, </t>
  </si>
  <si>
    <t xml:space="preserve">Training of nurse/ ANM/ AWW supervisors at PHC on National Deafness Control Program </t>
  </si>
  <si>
    <t xml:space="preserve">Sensitization about program&amp; awareness regarding ear &amp; hearing care,enable them to identify deafness at early stage &amp; motivate them for awareness generation at community level </t>
  </si>
  <si>
    <t xml:space="preserve">Training of MO on National Program for Health care of  elderly </t>
  </si>
  <si>
    <t>At least 1 MO is trained</t>
  </si>
  <si>
    <t>Training of Paramedics staff for National Program for Health care of  elderly</t>
  </si>
  <si>
    <t>At least 2 nurses are trained</t>
  </si>
  <si>
    <t>Training of MO on immunization</t>
  </si>
  <si>
    <t>3 day training at district level</t>
  </si>
  <si>
    <t xml:space="preserve">Training of Health workers on immunization </t>
  </si>
  <si>
    <t xml:space="preserve">2 day training for ANM, LHV </t>
  </si>
  <si>
    <t>Training of Cold chain handlers on immunization</t>
  </si>
  <si>
    <t>2 day training at district level to designated cold chain handler (ANM, Clerk or Pharmacist</t>
  </si>
  <si>
    <t>Training on NACP</t>
  </si>
  <si>
    <t>Training on leprosy</t>
  </si>
  <si>
    <t>Training on IDSP</t>
  </si>
  <si>
    <t>Training on School health Program</t>
  </si>
  <si>
    <t>Training on Tabacco control</t>
  </si>
  <si>
    <t>Availability of Anti tuberculor drugs under RNTCP</t>
  </si>
  <si>
    <t>Category I &amp; Category II. Check the availability of Stock &amp;  their Storage  as per guideline</t>
  </si>
  <si>
    <t>Availability of drugs under NVBDCP</t>
  </si>
  <si>
    <t>Artesunate,Chloroquine phosphate,Primaquine,Pyrimethamine,Quinine sulphate,Sulfadoxine + Pyrimethamine</t>
  </si>
  <si>
    <t xml:space="preserve">Availability of Drugs for National Leprosy Eradication Program </t>
  </si>
  <si>
    <t>Availability of MDT
Availability of Prednisolone</t>
  </si>
  <si>
    <t xml:space="preserve">Availability of Drugs for Mental Health Program </t>
  </si>
  <si>
    <t>Tab. Chlorpromazine 100mg
Tab. Rasiperidone 2mg
Inj. Promethazine 50mg
Tab. Imipramine 75mg
Inj. Fluphenazine 25mg
Tab. Trihexphenidyl 2mg
Tab. Diazapam 5mg
Tab. Phenobarbitone 30mg  &amp; 60 mg</t>
  </si>
  <si>
    <t>Reporting is done on Form 01 (MF 2)</t>
  </si>
  <si>
    <t>For reporting of blood smear by surveillance worker/MPW/Passive agency etc.e.g., patient’s name, age, sex and village, etc. A code number is given to each patient in terms of blood smear number. This will help in identification of each fever case screened, for tracing out to provide radical treatment and also for follow up</t>
  </si>
  <si>
    <t>Reporting is done on Form 02 (MF 4)</t>
  </si>
  <si>
    <t xml:space="preserve"> Monthly reporting of malaria program of PHC , it provides details of the worker wise blood smears received and their results. </t>
  </si>
  <si>
    <t>Reporting is done on Form 03 (MF 5)</t>
  </si>
  <si>
    <t xml:space="preserve">Monthly epidemiological report of malaria program of PHC, it provides species wise details of the positive cases and radical treatment provided </t>
  </si>
  <si>
    <t>Reporting is done on Form 08 (MF 16)</t>
  </si>
  <si>
    <t>for reporting drug distribution centre, fever treatment depots &amp; malaria clinics</t>
  </si>
  <si>
    <t>Availability of Quarterly reports on New and retreatment cases of TB</t>
  </si>
  <si>
    <t>Availability of Quarterly report on sputum conversion of New and retreatment cases registered 4-6 month earlier</t>
  </si>
  <si>
    <t>Availability of Quarterly report on result of treatment of TB patient registered 13-15 month earlier.</t>
  </si>
  <si>
    <t>Availability of Monthly  report on Program Management, Logistics and Microscopy by Peripheral Health Institutions</t>
  </si>
  <si>
    <t>Monthly report on programme management, logistics and microscopy filled at all healthcare facilities &amp; sent to CMO/DTO/ concerned  TU within defined period</t>
  </si>
  <si>
    <t>Before 5th of next month</t>
  </si>
  <si>
    <t>Reporting is done on MLF -04 under NLEP</t>
  </si>
  <si>
    <t>Monthly progress report from PHC to District regarding different DPMR activities</t>
  </si>
  <si>
    <t>Monthly ICTC report</t>
  </si>
  <si>
    <t>No. of clients counselled, tested, HIV status,NVP administration, gender &amp; age wise</t>
  </si>
  <si>
    <t>Monthly HIV-TB report</t>
  </si>
  <si>
    <t>HIV-TB collaborative activities including line listing of cases referred from ICTC to RNTCP</t>
  </si>
  <si>
    <t>Details of referral to &amp; from various facilities</t>
  </si>
  <si>
    <t xml:space="preserve">Reporting is done on  form 2 for NPHCE </t>
  </si>
  <si>
    <t>Forms contains information on availability of equipments, supporting devices, no. of staff trained, services provided, no. of cases referred etc</t>
  </si>
  <si>
    <t>The facility provide monitoring &amp; reporting service for prevention &amp; control of Cancer ,diabetis , cardiovascular disease &amp;stroke as per guideline</t>
  </si>
  <si>
    <t xml:space="preserve">Check form S is filled for information required </t>
  </si>
  <si>
    <t>Form for syndromic surveillance reporting
Check -Form S contain information about State, district, block, year, Name of reporting unit, name of reporting person, name of supervisor ,reporting week, Cases: Male or female &lt;5 yrs or &gt;5yrs, Deaths : Male or female &lt;5 yrs or &gt;5yrs, total of each along with date &amp; signature</t>
  </si>
  <si>
    <t>Reporting format (Form S) are sent to  PHC as per guidelines</t>
  </si>
  <si>
    <t>Form S is filled in triplicate, Health worker place carbon papers between each page of form S. First &amp; second page (Yellow &amp; green) sent to MO PHC while third (Blue) copy is kept by Health worker</t>
  </si>
  <si>
    <t xml:space="preserve">Check form P is filled for information required </t>
  </si>
  <si>
    <t>Form for presumptive surveillance reporting
Form P contain information Name of reporting unit, state, district, Block,Name of officer incharge along with signature, IDSP reporting week, No.of cases under each disease and syndrome</t>
  </si>
  <si>
    <t>Reporting format (Form P) are sent to  DSU as per guidelines</t>
  </si>
  <si>
    <t>Form P will be filled in duplicate (two copies), Surveillance officer may place carbon paper in between 2 sheets, One copy (blue ) is retained by MO and other (Yellow) will be sent to DSU</t>
  </si>
  <si>
    <t xml:space="preserve">Check form L is filled for information required </t>
  </si>
  <si>
    <t xml:space="preserve">Form for Laboratory surveillance reporting
Form L contain information for Name of Lab, state, district, block, Name &amp; signature of officer incharge along with information about no, of samples tested and no. of sample found positive. Format also include line listing of positive cases except malaria cases along with age &amp;sex breakage </t>
  </si>
  <si>
    <t>Reporting format (Form L) are sent to  District Surveillance Unit (DSU) as per guidelines</t>
  </si>
  <si>
    <t>Form L will be filled in duplicate (Blue &amp; Yellow), PHC retain blue copy while Yellow will be sent to DSU</t>
  </si>
  <si>
    <t>Check form W is filled for information required as per format</t>
  </si>
  <si>
    <t>Form for Water Quality monitoring
Form W contain information on source of water sample,no. of sample tested from that source and their results</t>
  </si>
  <si>
    <t>Reporting format (Form W) are sent to District surveillance unit (DSU) as per guidelines</t>
  </si>
  <si>
    <t xml:space="preserve">Form W  is filled in duplicate (in colour Yellow &amp; Blue) and blue is retained by facility while yellow is sent to DSU </t>
  </si>
  <si>
    <t xml:space="preserve">PHC ensures the submission of data from Sub centre &amp; other rural reporting points </t>
  </si>
  <si>
    <t>By  Monday of every week</t>
  </si>
  <si>
    <t xml:space="preserve">PHC ensure submission of data to DSU </t>
  </si>
  <si>
    <t>By Tuesday of every week</t>
  </si>
  <si>
    <t>MO is aware of what to do with form S submitted by sub centre</t>
  </si>
  <si>
    <t>Form S (Yellow coloured) copy is submitted to DSU by PHC, Simultaneously MO I/C for disease surveillance of PHC will analyse the information available in form S w.r.t occurance of any target disease above expected frequency</t>
  </si>
  <si>
    <t>photocopy form</t>
  </si>
  <si>
    <t>Reporting format on PHC</t>
  </si>
  <si>
    <t>Contain detail of PHC, village,  no. of doctors at PHC are trained , number of cases identified between 0-5, 6-15, 16-50, &gt;50  yrs (separately male &amp; female), no. of cases treated, no. of  cases referred, to whom and reason of referral.</t>
  </si>
  <si>
    <t xml:space="preserve">Staff Know AEFI cases to be reported immediately to MO/ District Immunization Officer </t>
  </si>
  <si>
    <t xml:space="preserve">Death , Anaphylaxis, Toxic Shock Syndrome, Hospitalization , Disablity etc. </t>
  </si>
  <si>
    <t xml:space="preserve">Formats for First Information Report &amp; Preliminery Investigation Report are available at the faclity </t>
  </si>
  <si>
    <t>Staff is awrae of Cycle time for reporting FIR/PIR</t>
  </si>
  <si>
    <t>24 hrs for FIR
7 Days for PIR</t>
  </si>
  <si>
    <t xml:space="preserve">Routine Monthly reporting is done to District Immunization Officer </t>
  </si>
  <si>
    <t xml:space="preserve">Check for the records </t>
  </si>
  <si>
    <t>ME E2.3</t>
  </si>
  <si>
    <t>Availability of Form / Format for testing and Diagnosis of TB under RNTCP</t>
  </si>
  <si>
    <t xml:space="preserve">Mycobacteriology culture/sensitivity test form
Laboratory form for sputum examination
tuberculosis  treatment Card 
referral treatment form
transfer form </t>
  </si>
  <si>
    <t xml:space="preserve">Availability of formats for National Leprosy Eradication Program </t>
  </si>
  <si>
    <t>Assessment of disability &amp;Nerve function/Disability assessment form (P1/S1/T1), Sensory assessment, Predisolone Card (P4/S4/T4), Referral Slip for ASHA/HW/PHC/CHC (P5/S5)</t>
  </si>
  <si>
    <t>Availability of Records for RNTCP</t>
  </si>
  <si>
    <t xml:space="preserve">TB laboratory monthly abstract 
Referral/Treatment Register
TB Register
</t>
  </si>
  <si>
    <t>Blind register is maintained at facility</t>
  </si>
  <si>
    <t>Blind register have information on name of district, block /PHC, village, name of patient along with address and age, visual acuity (Left &amp; right), Main cause of blindness, &amp; outcome)</t>
  </si>
  <si>
    <t xml:space="preserve">Availability of records for National Leprosy Eradication Program </t>
  </si>
  <si>
    <t>Disability register (P1/S1), Record of lepra reactions/Neuritis cases (form P3/S3/T3)</t>
  </si>
  <si>
    <t xml:space="preserve">Availability of Records for School Health Program </t>
  </si>
  <si>
    <t>Health appraisal register (Appraisal register contain information on date of visit1, visit2 &amp;visit 3, class,name &amp; type of school, name of student,age, height, weight, clincal diagnosis, treatment, referred to, follow up and immunization status), Referral register
Drug stock register</t>
  </si>
  <si>
    <t>ME E 8.4</t>
  </si>
  <si>
    <t xml:space="preserve">Medical Practioner fills standardized laboratory form for sputum examination </t>
  </si>
  <si>
    <t xml:space="preserve">Laboratory staff  follow  guideline for collecting sputum for smear microscopy </t>
  </si>
  <si>
    <t>Two sample will be collected: Early morning-Spot</t>
  </si>
  <si>
    <t xml:space="preserve">Laboratory staff/ health worker provide guidance to patient for sputum collection </t>
  </si>
  <si>
    <t>Provide guidence about steps how to collect the sputum</t>
  </si>
  <si>
    <t>Laboratory staff is aware of methodology for smear preparation &amp; staining  slides</t>
  </si>
  <si>
    <t>Ziel Neelsen /(1% Carbol fuchsion, 25% Sulphuric Acid, 0.1% Methylene blue). If Laboratory is not designated DMC, give full compliance</t>
  </si>
  <si>
    <t>Staff is aware of how to examine and interpetate sputum smear</t>
  </si>
  <si>
    <t>If Laboratory is not designated DMC, give full compliance</t>
  </si>
  <si>
    <t>Instruction to  Ziel Neelsen Staining procedure &amp;interpretation chart are displayed at working station</t>
  </si>
  <si>
    <t>ME E 8.5</t>
  </si>
  <si>
    <t xml:space="preserve">There are established  procedures for Laboratory Diagnosis of Malaria  as per prevelant Guidelines </t>
  </si>
  <si>
    <t xml:space="preserve">Availability of Standard operating procedure for processes required for malarial diagnosis </t>
  </si>
  <si>
    <t>Availability of Standard operating procedure for equipments required for malarial diagnosis</t>
  </si>
  <si>
    <t xml:space="preserve">Health worker/Health professionals are skilled to identify  cases of suspected  malaria </t>
  </si>
  <si>
    <t xml:space="preserve">Fever is cardinal symptom. It may be intermittent with or without priodicity  or continuous, Fever in many cases accompanied with rigours &amp; chills. Headache,  myalgia, arthralgia, anorexia, nausea &amp; vomiting. </t>
  </si>
  <si>
    <t>Microscopic result is available within defined period</t>
  </si>
  <si>
    <t>Within 24 hrs. If in Pf predominant area result is not available with in 24 hrs. check the provision of RDT</t>
  </si>
  <si>
    <t xml:space="preserve">Treatment for confirmed P. Vivax Malaria is done as per protocols </t>
  </si>
  <si>
    <t xml:space="preserve">P.vivax cases should be treated with chloroquine for three days and Primaquine for 
14 days. </t>
  </si>
  <si>
    <t>Staff is aware of cases contraindicated for administration of Primaquine</t>
  </si>
  <si>
    <t>Primaquine is used to prevent relapse but is contraindicated in pregnant 
women, infants and individuals with G6PD deficiency.</t>
  </si>
  <si>
    <t>Patient on malaria treatment (specially on Primaquine) are provided with information about when to report back</t>
  </si>
  <si>
    <t xml:space="preserve">Patients should be instructed to report back in case of haematuria or high colored urine / cyanosis or blue coloration of lips and Primaquine should be stopped </t>
  </si>
  <si>
    <t>Treatment for Confirmed P. falciparum is done as per protocols</t>
  </si>
  <si>
    <t>P. falciparum cases are treated with ACT (Artesunate 3days+Sulphadoxine- Pyrimethamine 1 day) This is accompanied by single dose of Pramaquine preferably day 2). However, there is resistance to partner drug SP in NE, it is recommended to use ARTEMETHER( 20 mg) - LUMEFANTRINE (120 mg (ACT-AL) as per age specific dose schedule for the treatment of pf cases in NE (contraindicated in 1st trimester of pregnancy &amp; for children weighting &lt;5 years)</t>
  </si>
  <si>
    <t>Treatment of uncomplicated P. falciparum Malaria in pregnancy is done as per protocols</t>
  </si>
  <si>
    <t>Pregnant women with uncomplicated Falciparum should be treated 1st trimester: Quinine, 2nd &amp;3rd trimester: ACT</t>
  </si>
  <si>
    <t>Treatment of mixed infection is done as per protocols</t>
  </si>
  <si>
    <t>Mixed infections with P. falciparum should be treated as falciparum malaria. However, antirelapse treatment with primaquine can be given for 14 days, if indicated.</t>
  </si>
  <si>
    <t>Algorithm for treatment &amp; diagnosis of malaria is available with treating physician</t>
  </si>
  <si>
    <t>Check for availability of Alogrithm</t>
  </si>
  <si>
    <t>Identification of drug resistance /failure cases especially falciparum is done as per protocols</t>
  </si>
  <si>
    <t>Treatment of falciparum failure cases is done as per protocols</t>
  </si>
  <si>
    <t>Falciparum malaria should be given alternative ACT or quinine with Doxycycline. Doxycycline is contraindicated in pregnancy, lactation and in children up to 8 years.</t>
  </si>
  <si>
    <t>Staff is trained to identify severe cases of malaria especially severe manifestation of P falciparum</t>
  </si>
  <si>
    <t>Severe malaria have one or more of following features: impaired consciousness/coma,Repeated generalized convulsions, Renal failure (Serum Creatinine &gt;3 mg/dl), Jaundice (Serum Bilirubin &gt;3 mg/dl), Severe anaemia (Hb &lt;5 g/dl),  Pulmonary oedema,  Hypoglycaemia (Plasma Glucose &lt;40 mg/dl), Circulatory collapse/shock, DIC, Hyperpyrexia,Hyperparasitaemia (&gt;5% parasitized RBCs ), Haemoglobinuria etc.</t>
  </si>
  <si>
    <t xml:space="preserve">Different coloured blister packs of ACT+SP is available for different age group especially for field staff </t>
  </si>
  <si>
    <t>e.g: Pink for 0-1 year, yellow for 1-5 yrs, green for 5-8 yrs, Red for 9-14 yrs &amp; white for 1 5&amp; above. For NE: pack colour and regimen vary by body weight &amp;  age group, Yellow: weight for 5to 14 kg and age for&gt; 5 month to &lt;3 years, green: weight 15 to 24 kg age &gt;3 to 8yrs, Red : weight 25-34 kg, age 9 to 14 yrs, white:weight &gt; 34 kg,and age &gt;14 yrs</t>
  </si>
  <si>
    <t>Category wise treatment regimen is given to patient</t>
  </si>
  <si>
    <t>SI/BB</t>
  </si>
  <si>
    <r>
      <rPr>
        <b/>
        <sz val="11"/>
        <color theme="1"/>
        <rFont val="Calibri"/>
        <family val="2"/>
        <scheme val="minor"/>
      </rPr>
      <t>Category I-</t>
    </r>
    <r>
      <rPr>
        <sz val="11"/>
        <color theme="1"/>
        <rFont val="Calibri"/>
        <family val="2"/>
        <scheme val="minor"/>
      </rPr>
      <t xml:space="preserve"> New sputum smear-positive
Seriously ill** new sputum smear-negative
Seriously ill** new extra-pulmonary-  2H3R3Z3E3+
4H3R3, </t>
    </r>
    <r>
      <rPr>
        <b/>
        <sz val="11"/>
        <color theme="1"/>
        <rFont val="Calibri"/>
        <family val="2"/>
        <scheme val="minor"/>
      </rPr>
      <t>Category II-</t>
    </r>
    <r>
      <rPr>
        <sz val="11"/>
        <color theme="1"/>
        <rFont val="Calibri"/>
        <family val="2"/>
        <scheme val="minor"/>
      </rPr>
      <t xml:space="preserve"> Sputum smear-positive Relapse
Sputum smear-positive Failure
Sputum smear-positive Treatment After Default
Others***- 2H3R3Z3E3S3 +
1H3R3Z3E3 +
5H3R3E3, </t>
    </r>
    <r>
      <rPr>
        <b/>
        <sz val="11"/>
        <color theme="1"/>
        <rFont val="Calibri"/>
        <family val="2"/>
        <scheme val="minor"/>
      </rPr>
      <t xml:space="preserve"> </t>
    </r>
  </si>
  <si>
    <t xml:space="preserve">Patient wise box are colour coded as per category </t>
  </si>
  <si>
    <t xml:space="preserve">Red -  Category I, Blue -Category -II, </t>
  </si>
  <si>
    <t xml:space="preserve">Prior to start of treatment patient identity card &amp; and treatment card is prepared </t>
  </si>
  <si>
    <t>Address of the patient is verified by Peripheral Health worker before start of the treatment Within 1 week of diagnosis</t>
  </si>
  <si>
    <t>Medical officer also discuss about near by DOT centre with the patient</t>
  </si>
  <si>
    <t>Easily accessible and acceptable by patient, Place identified for DOT (DOT centre) &amp; name and designation of DOT provider is written in patient treatment card</t>
  </si>
  <si>
    <t>Duplicate treatment card is issued to DOT provider/community DOT provider if DOT provider is situtated outside the healthcare centre</t>
  </si>
  <si>
    <t>original card is maintained at healthcare centre where treatment has started</t>
  </si>
  <si>
    <t>Medical officer issue Patient wise box (PWB) for entire duration for treatment to Peripheral Health worker/DOT provider</t>
  </si>
  <si>
    <t>Check for the stock to be maintained</t>
  </si>
  <si>
    <t>Original treatment card is updated at regular intervals by PHW</t>
  </si>
  <si>
    <t>Fortnightly Basis</t>
  </si>
  <si>
    <t>All the doses of intensive phase is taken as per guideline</t>
  </si>
  <si>
    <t xml:space="preserve"> Under supervision of DOT provider/Community DOT provider if any dose is missed patient must be contacted within 1 day and dose is administrated on following day</t>
  </si>
  <si>
    <t>In continuous phase doses is taken as per guideline</t>
  </si>
  <si>
    <t>First dose in taken under supervision of DOT provider/Community DOT provider and for subsequent doses for week is self administrated. Empty blisters are contacted within next scheduled visit</t>
  </si>
  <si>
    <t>What action taken by DOT provider if they fail to retrieve such  patient</t>
  </si>
  <si>
    <t>Reported to next level supervisor (PHW/MO- PHI/STS/ MO-TB)</t>
  </si>
  <si>
    <t>What action is taken if patient misses DOT on 2 occasion in Intensive phase</t>
  </si>
  <si>
    <t>Arrange visit of MO- PHI to patient home for  counselling of the patient.</t>
  </si>
  <si>
    <t>Side effects of anti TB treatment is identified by DOT provider and reported to MO</t>
  </si>
  <si>
    <t>Treatment of the patient during pregnancy and post natal period is done as per guidelines</t>
  </si>
  <si>
    <t>Treatment of patient taking oral contraceptive pills is done as per guidelines</t>
  </si>
  <si>
    <t>DOT directory is maintained &amp;updated  at healthcare facility level</t>
  </si>
  <si>
    <t>For identify suitable DOT provider &amp; DOT centre</t>
  </si>
  <si>
    <t>Follow up of smear examination for New smear positive patient is done as per guidelines</t>
  </si>
  <si>
    <t>First follow up sputum examination is done at the end of 2 months of intensive phase. Follow up sputum examination is done at the end of 2 month of continution phase and finally at the end of treatment.</t>
  </si>
  <si>
    <t>Follow up smear examination for  re -treatment patients as per guidelines</t>
  </si>
  <si>
    <t>First follow up sputum examination is done at the end of 3 months of intensive phase. Follow up sputum examination is done at the end of 2 month of continution phase and finally at the end of treatment.</t>
  </si>
  <si>
    <t>Follow up smear examination for smear negative patients as per guidelines</t>
  </si>
  <si>
    <t>Two smears are examined during the follow-up visit at the end of 2 months of the intensive phase and again at the end of treatment</t>
  </si>
  <si>
    <t>Determination of treatment outcome for each patient as per guidelines</t>
  </si>
  <si>
    <t>Cured, treatment completed, Died, defaulted, &amp; transferred out.</t>
  </si>
  <si>
    <t>Management of paediatric tuberculosis as per guidelines</t>
  </si>
  <si>
    <t>Management of Extra pulmonary tuberculosis as per guidelines</t>
  </si>
  <si>
    <t>Diagnostic algorithm for TB lymphadenitis</t>
  </si>
  <si>
    <t>Management of patient with HIV infection and TB</t>
  </si>
  <si>
    <t>History taking as per guidelines</t>
  </si>
  <si>
    <t>Includes duration of lesion, duration of disability if any, family history/ contact history &amp;previous treatment</t>
  </si>
  <si>
    <t>Examination of skin as per guidelines</t>
  </si>
  <si>
    <t>Include information No. of patches, colour of patch, morphology of patch, nodule, infiltration, test for loss of sensation in patch</t>
  </si>
  <si>
    <t>Physical Examination as per guidelines</t>
  </si>
  <si>
    <t>Dryness of hands &amp; feet, swelling &amp; redness of patches and joints, Wasting of muscle, visible deformity in hand, feet, eye,Redness on palm or sole, callous, Blister, ulcer,High stepping gait or any change in gait,Appearance of new lesions or expansion of existing lesion,Absence of blink in the eyes,Redness and watering in the eyes</t>
  </si>
  <si>
    <t>Examination of eye as per guidelines</t>
  </si>
  <si>
    <t>Look for any redness of the eye,Note “watering from the eye” from history and observation,Observe for blink – Present or Absent, Look for lid gap or inability to close one or both eyes (Lagophthalmos)
and check for normal strength of eye closure,Check the visual acuity of each eye separately, using a Snellen’s chart or
by counting fingers at 6 meters</t>
  </si>
  <si>
    <t>Management of disability grade I as per guidelines</t>
  </si>
  <si>
    <t>If the duration of disability grade 1 i.e. anaesthesia along the course of trunk nerve is recent (&lt; 6 months), a course of Prednisolone is to be started to treat neuritis.</t>
  </si>
  <si>
    <t>Standard adult treatment regimen for MB leprosy is followed</t>
  </si>
  <si>
    <t>Rifampicin: 600mg once in month, Clofazimine: 300mg once in month  &amp; 50mg every day, Dapsone: 100 mg  (for 12 month)</t>
  </si>
  <si>
    <t>Standard adult treatment regimen for PB leprosy is followed</t>
  </si>
  <si>
    <t>Rifampicin: 600 mg once in month, Dapsone; 100 mg daily (for 6 month)</t>
  </si>
  <si>
    <t>Standard children (10-14yrs) treatment regimen for MB leprosy is followed</t>
  </si>
  <si>
    <t>MB: Rifampicin:450mg once in month,Clofazimine: 150mg once in month,50 mg daily, Dapsone: 50 mg daily (12month).     PB: Rifampicin: 450 mg once in month, Dapsone; 50 mg daily (for 6 month)</t>
  </si>
  <si>
    <t>Staff is aware of adverse reactions to MDT and their management</t>
  </si>
  <si>
    <t>Like Red urine, anaemia, brown discoloration of skin, gastro intestinal upset. Management reassurance, given iron and folic acid, counselling &amp; give drug with food</t>
  </si>
  <si>
    <t>Staff is aware of leprosy reaction and their treatment</t>
  </si>
  <si>
    <t>2 types of reaction: Type 1- Reversal reaction, Type 2- Erthyma Nodosum leprosum(ENL)</t>
  </si>
  <si>
    <t>Referral out of Patient as per guideline</t>
  </si>
  <si>
    <t>Referral of cases where lepra reaction is difficult to manage,complicated ulcer, eye problem,reconstruction surgery cases, persons needing gradeII foot wear,follow up of RCS</t>
  </si>
  <si>
    <t>Referral in of the patient as per guidelines</t>
  </si>
  <si>
    <t>Referral of the cases having reaction, disability, neuritis and ulcer.</t>
  </si>
  <si>
    <t>Check the method to declare client  HIV Positive</t>
  </si>
  <si>
    <t>A client is declared to be HIV-positive when the same blood sample is tested three times using kits with different antigens/principles and the result of all three tests is positive.</t>
  </si>
  <si>
    <t xml:space="preserve">Criteria to diagnosis the cases of HIV in window period </t>
  </si>
  <si>
    <t>Such cases require testing after 12 weeks</t>
  </si>
  <si>
    <t>Criteria to diagnosis the case of HIV in emergency case</t>
  </si>
  <si>
    <t>For women with an unknown HIV status and in labour, the labour room nurses or medical officer will provide basic information on HIV/AIDS and about HIV testing. Thereafter, a single HIV test will be performed. A repeat sample will be collected and tested on the next working day and sent  the ICTC.</t>
  </si>
  <si>
    <t>Criteria followed for HIV testing of blood samples received at ICTC</t>
  </si>
  <si>
    <t>Blood sample may be  sent from the hospital ward or other department, in such cases the ICTC  ensure that the patient has been counselled by the doctor and the blood sample is received with a requisition slip. Post-test counselling will be provided by the ICTC counsellor in the ward.</t>
  </si>
  <si>
    <t>Process to estimate baseline CD4 count of HIV positive pregnant women</t>
  </si>
  <si>
    <t>Whole blood samples of all pregnant women who are diagnosed to be HIV-positive in an ICTC will be sent to the nearest ART centre with CD4 testing facility for estimation of the baseline CD4 count.</t>
  </si>
  <si>
    <t>Method to transport the blood sample to ART centre</t>
  </si>
  <si>
    <t>Whole blood sample of the HIV-positive pregnant woman will be drawn on a fixed day in the week in consultation with the nearest ART centre and collected in EDTA vacuum tube and sent to the nearest ART centre in a cold box through a messenger. It has to be ensured that the sample reaches the nearest ART centre within 24 hours of drawing of the sample.</t>
  </si>
  <si>
    <t>Criteria to diagnosis HIV in new born</t>
  </si>
  <si>
    <t>For diagnosis HIV in new born test should be done when infant is of 6 weeks old and second one at six month of age</t>
  </si>
  <si>
    <t>Availability of protocols for  visual acuity measurement for children</t>
  </si>
  <si>
    <t>Check flow chart/ Instruction available with POA</t>
  </si>
  <si>
    <t>Availability of protocols for visual acuity measurement for aged/ adult aged 45yrs</t>
  </si>
  <si>
    <t>Elementary  diagnosis of Mental disorders as per guidelines</t>
  </si>
  <si>
    <t>Treatment of functional psychosis as per guidelines</t>
  </si>
  <si>
    <t>Treatment of uncomplicated cases of psychiatric cases associated with physical diseases as per guidelines</t>
  </si>
  <si>
    <t>Management of uncomplicated psychosocial problems as per guidelines</t>
  </si>
  <si>
    <t>Epidemiological surveillance of mental disorders as per guideline</t>
  </si>
  <si>
    <t>Health assessment for elderly person based on simple clinical examination relating to vision, joints, hearing, chest, BP and simple
investigations including blood sugar, etc. is done</t>
  </si>
  <si>
    <t xml:space="preserve">A simple questionnaire will be filled up during the first visit of each Elderly  as per guideline and record updated and maintained </t>
  </si>
  <si>
    <t>PHC has defined schedule for testing of drinking water sources</t>
  </si>
  <si>
    <t>Frequency of testing is decided by MO on basis of incidence of water borne diseases. During out break test must be done at least once in a day</t>
  </si>
  <si>
    <t>Health worker is competant to conduct test for drinking water sources at village level</t>
  </si>
  <si>
    <t xml:space="preserve"> Test Ortho Toludine test (using chloroscope). Accepted value on consumer side is 0.2 -0.8 ppm</t>
  </si>
  <si>
    <t>Presumptive surveillance register is available at PHC</t>
  </si>
  <si>
    <t>MO/ treating Physician is using Presumptive surveillance register for recording of cases during routine OPD activities.</t>
  </si>
  <si>
    <t>Presumptive surveillance register contain information as per requirement</t>
  </si>
  <si>
    <t>Recording of date &amp;personal details (Name, age&amp;  Sex) of case as well as write probable diagnosis of disease based on clinical examination or record of presenting symptoms</t>
  </si>
  <si>
    <t>Hospital has system in place to count and fill weekly total of cases before starting the new  week</t>
  </si>
  <si>
    <t>Check total is available on Top left hand corner of the every page of  register</t>
  </si>
  <si>
    <t xml:space="preserve">There is some designated person to supervise the job and confirm information before submitting </t>
  </si>
  <si>
    <t>MO confirm the information before submission</t>
  </si>
  <si>
    <t>Laboratory technician of PHC  is aware of IDSP target diseases required to be reported on weekly basis</t>
  </si>
  <si>
    <t xml:space="preserve"> Laboratory assistant/technician at PHC are required to report for Malaria, Tuberculosis &amp; Typhoid</t>
  </si>
  <si>
    <t>Staff is aware of what to do in case they recognize early signals of outbreak</t>
  </si>
  <si>
    <t>During analysis of data if staff encounter unusual increase in no.of cases in a particular category, they have to notify on telephone same to DSU, A written report /mail can follow subsequently.</t>
  </si>
  <si>
    <t>Diagnosis &amp; treatment of chronic  supportive otitis media (CSOM) (Safe type) as per standard treatment guideline</t>
  </si>
  <si>
    <t>Diagnosis &amp; treatment of chronic  supportive otitis media (CSOM) (unsafe type) as per standard treatment guideline</t>
  </si>
  <si>
    <t>Action plan for school health is available at PHC level</t>
  </si>
  <si>
    <t>There is fixed as school health day, Each school should be visited 3 times/ year</t>
  </si>
  <si>
    <t>School medical team is formed at PHC level</t>
  </si>
  <si>
    <t>Medical Examination of the student is done as per guidelines</t>
  </si>
  <si>
    <t>Medical examination include general health checkup,Physical measurement &amp; personal hygiene, Eye examination, Ear discharge&amp; hearing problem,Common dental defects,congenital heart defects,disability screening, learning disoders, behaviour disoders,stress and anxiety etc</t>
  </si>
  <si>
    <t>Eye care services are provided as per guideline</t>
  </si>
  <si>
    <t>Screening by teacher, PMOA assesssment &amp; conformation, order of spectacles &amp; supply of spectacles</t>
  </si>
  <si>
    <t>Dental care services are provided as per guidelines</t>
  </si>
  <si>
    <t>screening by teacher, sent to dental camp at block level, filling, extraction and referral during camp</t>
  </si>
  <si>
    <t>De worming as per guidleines</t>
  </si>
  <si>
    <t>Biannually administration of Albendazole</t>
  </si>
  <si>
    <t>Anaemia Management</t>
  </si>
  <si>
    <t>Weekly IFA tablet given to adolescent girls, distribution through class teachers</t>
  </si>
  <si>
    <t>School environment survey is done by PHC staff as per guideline</t>
  </si>
  <si>
    <t>Survey includes safe water &amp; clean sanitation, hygienic class room &amp; environment, Quality of food provided</t>
  </si>
  <si>
    <t>Staff is aware of when not to give pentavalent vaccines</t>
  </si>
  <si>
    <t>If child had severe allergic reactions in previous dose of immunization and if Child has severe acute illness</t>
  </si>
  <si>
    <t>Staff is aware of how to cover if some of the dosages missed</t>
  </si>
  <si>
    <t>DPT can be given till 2 year, OPV till 5 year. Do not start the schedule if some dosages are missed , instead administer the dosage needed to complete the series</t>
  </si>
  <si>
    <t xml:space="preserve">Staff is aware of what to do if a child completely missed the vaccination up to 9 months of age </t>
  </si>
  <si>
    <t>Check for Sub centre Micro plan for Immunization is available at PHC</t>
  </si>
  <si>
    <t>Check for Micro plan are adequately prepared</t>
  </si>
  <si>
    <t xml:space="preserve">Staff is aware of how to calculate the no. of Beneficiaries (pregnant women &amp; Infants for every vaccination) </t>
  </si>
  <si>
    <t xml:space="preserve">Staff is aware of how to calculate the quantity of vaccines and syringes based on estimated beneficiaries </t>
  </si>
  <si>
    <t>No. of Beneficiaries X Wastage/Dosages per multidoages vial</t>
  </si>
  <si>
    <t>Check for PHC has prepared map with route of alternate vaccine Delivery and sessions site</t>
  </si>
  <si>
    <t>Check for whether map dipcating route for supplying vaccines to different sites /immunization session has been prepared</t>
  </si>
  <si>
    <t xml:space="preserve">Check for supervision plan has been prepared for immunization activities </t>
  </si>
  <si>
    <t xml:space="preserve">Daily plan for Alternative Vaccine Delivery is prepared </t>
  </si>
  <si>
    <t>Check for Session site, distance from ILR point and Travel time, time of delivering and collecting vaccines is filled correctly</t>
  </si>
  <si>
    <t xml:space="preserve">Linkages with tobacco cessation facility </t>
  </si>
  <si>
    <t xml:space="preserve">Check for doctor aware of nearest  tobacco cessation facility Check how many patients are referred to cessation centre </t>
  </si>
  <si>
    <t xml:space="preserve">Doctor/ Staff are skilled for tobacco cessation counselling </t>
  </si>
  <si>
    <t>Ask about 5 As and 5 Rs Full form for R s &amp; A s</t>
  </si>
  <si>
    <t xml:space="preserve">Facility has been declared tobacco free zone </t>
  </si>
  <si>
    <t>Restriction on use of tobacco product by staff or visitors</t>
  </si>
  <si>
    <t xml:space="preserve">Check for any specific  community level activity is done for generating awareness </t>
  </si>
  <si>
    <t>Disposal of sputum container with specimen &amp; wooden stick as per guideline</t>
  </si>
  <si>
    <t>Remove the lid from sputum cup, put sputum cup, left over specimen, wooden stick in foot operated plastic bucket/bin with 5% phenol/phenolic compound diluted to 5%</t>
  </si>
  <si>
    <t>Staff is aware of contact time for  immersion of sputum cups in disinfectant solution</t>
  </si>
  <si>
    <t>12 hours</t>
  </si>
  <si>
    <t>Disposal of slides are done as per guideline</t>
  </si>
  <si>
    <t xml:space="preserve">Put slides in puncture proof container </t>
  </si>
  <si>
    <t>Staff is aware of contact time for immersion of slides in disinfectant solution</t>
  </si>
  <si>
    <t>With use of  5% phenol/phenolic compound (40%) diluted to 5% contact time for slides are 30 min</t>
  </si>
  <si>
    <t xml:space="preserve">Client feed back is done for services provide </t>
  </si>
  <si>
    <t>School health Program , VHND</t>
  </si>
  <si>
    <t xml:space="preserve">Internal Assessment of National Health Program is done at periodic Interval </t>
  </si>
  <si>
    <t>Quality Assurance of designated microscopy centre is done at regular intervals</t>
  </si>
  <si>
    <t>Onsite evaluation at least once in a month/ decided as per performance of DMC</t>
  </si>
  <si>
    <t>Inspection of microscope, supplies and laboratory is done as per checklists</t>
  </si>
  <si>
    <t>5 Positive and 5 Negative slides are re examined by systematic random method by STLS</t>
  </si>
  <si>
    <t xml:space="preserve">Feedback on smear, stains,reading and reporting  is given </t>
  </si>
  <si>
    <t>Sample slides are systematically selected for rechecking (RBRC) along with result during QA visit by STLS</t>
  </si>
  <si>
    <t>Feedback on RBRC slides is given  to MC under information to CMO/CS</t>
  </si>
  <si>
    <t>DMC is supervised by  DTO/MO-TB as per their tour programme</t>
  </si>
  <si>
    <t>Feedback is given for Observations &amp; recommendations for corrective action by DTO/MO-TB</t>
  </si>
  <si>
    <t xml:space="preserve">Laboratory has system in place to cross check all positive slides &amp; 10% or 5% of the negative blood smear slides (to check 3% of CML &amp; 1.5 % Regional Medical Laboratory) </t>
  </si>
  <si>
    <t xml:space="preserve">There is system in place for coding of all the examined slides by zonal malaria officer </t>
  </si>
  <si>
    <t>Laboratory has system to  collect all coded negative slides examined during last month &amp;dispatch it to concerned cross checking laboratory</t>
  </si>
  <si>
    <t>Laboratory has system to send all positive slides to Regional office of health &amp; family welfare/ state laboratories for cross checking</t>
  </si>
  <si>
    <t>Laboratory has system to keep the report sent after cross checking of slides</t>
  </si>
  <si>
    <t>Laboratory has system to participate in EQAS program organized by NRL/ designated laboratoroy</t>
  </si>
  <si>
    <t xml:space="preserve">There is system in place for Performance Evaluation of laboratory technician </t>
  </si>
  <si>
    <t xml:space="preserve">Supervision for efficiency of  laboratory is done </t>
  </si>
  <si>
    <t xml:space="preserve">SOP covers all key processes of National Health Programs adequately </t>
  </si>
  <si>
    <t>PHC has process &amp; procedure for National Vector Borne Disease Control Programme</t>
  </si>
  <si>
    <t xml:space="preserve">PHC has Process &amp; procedure for Revised National TB Control Programme </t>
  </si>
  <si>
    <t>PHC has Process &amp; procedure for  National Leprosy Eradication Programme</t>
  </si>
  <si>
    <t>PHC has process &amp; procedure for  National AIDS Control Programme</t>
  </si>
  <si>
    <t xml:space="preserve">PHC has process &amp;procedure for  National Programme for control of Blindness </t>
  </si>
  <si>
    <t xml:space="preserve">PHC has process &amp;procedure for  Mental Health Programme  </t>
  </si>
  <si>
    <t>PHC has process &amp; procedure for   Integrated disease surveillance Programme</t>
  </si>
  <si>
    <t>PHC has process &amp; procedure for  School Health Programme</t>
  </si>
  <si>
    <t>PHC has process &amp; procedure for Universal Immunization Programme Programme</t>
  </si>
  <si>
    <t>Work instruction/clincal  protocols are displayed</t>
  </si>
  <si>
    <t>No. of AFB examined per 1000 population</t>
  </si>
  <si>
    <t>No. of blood smear examined per 1000 population for Malaria</t>
  </si>
  <si>
    <t>No. of water sample tested per month</t>
  </si>
  <si>
    <t>No. of school visited under School health program</t>
  </si>
  <si>
    <t>No. of  HIV test done per 1000 population</t>
  </si>
  <si>
    <t>Percentage of women HIV positive out of total registered</t>
  </si>
  <si>
    <t>Percentage of DOTS cases completed successfully</t>
  </si>
  <si>
    <t>Failure rate including Death &amp; defaults under RNTCP</t>
  </si>
  <si>
    <t>No. of children referred to higher centre under School Health Program</t>
  </si>
  <si>
    <t xml:space="preserve">No. of refrection error detected </t>
  </si>
  <si>
    <t>No. of Diabetic &amp; hypetensive cases are detected</t>
  </si>
  <si>
    <t>Percentage of suspected TB cases are referred to HIV</t>
  </si>
  <si>
    <t xml:space="preserve"> Monthly blood examination rate (MBER)</t>
  </si>
  <si>
    <t>Multidrug  treatment completion rate under NLCP</t>
  </si>
  <si>
    <t>No. of babies followed up after delivery at 6 week, 6 month, 12 month &amp; 18 months under NACP</t>
  </si>
  <si>
    <t xml:space="preserve">NHP Score Card </t>
  </si>
  <si>
    <t>OPD</t>
  </si>
  <si>
    <t>PHC SCORE</t>
  </si>
  <si>
    <t>LABORATORY</t>
  </si>
  <si>
    <t>LABOUR ROOM</t>
  </si>
  <si>
    <t>NATIONAL HEALTH PROGRAM</t>
  </si>
  <si>
    <t>IPD</t>
  </si>
  <si>
    <t>GENERAL</t>
  </si>
  <si>
    <t>Area of Concern wise Score</t>
  </si>
  <si>
    <t>Service Provision</t>
  </si>
  <si>
    <t>Patient's Right</t>
  </si>
  <si>
    <t>Input</t>
  </si>
  <si>
    <t>Support Services</t>
  </si>
  <si>
    <t>Clinical Services</t>
  </si>
  <si>
    <t>Hospital Infection Control</t>
  </si>
  <si>
    <t>Quality Management</t>
  </si>
  <si>
    <t>Outcome</t>
  </si>
  <si>
    <t xml:space="preserve">Area of Concern - A: Service Provision </t>
  </si>
  <si>
    <t>Area of Concern - B: Patients' Rights</t>
  </si>
  <si>
    <t>Area of Concern - C: Inputs</t>
  </si>
  <si>
    <t xml:space="preserve">Area of Concern - D: Support Services </t>
  </si>
  <si>
    <t xml:space="preserve">Area of Concern - E: Clinical Services </t>
  </si>
  <si>
    <t>Area of Concern - F: Infection Control</t>
  </si>
  <si>
    <t>Area of Concern - G: Quality Management</t>
  </si>
  <si>
    <t>Area of Concern - H: Outcomes</t>
  </si>
  <si>
    <r>
      <t>The facility has standard procedures for decontamination, disinfection &amp; sterilization of equipment and instruments</t>
    </r>
    <r>
      <rPr>
        <b/>
        <u/>
        <sz val="14"/>
        <color rgb="FF00B050"/>
        <rFont val="Calibri"/>
        <family val="2"/>
        <scheme val="minor"/>
      </rPr>
      <t xml:space="preserve"> </t>
    </r>
  </si>
  <si>
    <t xml:space="preserve">For Family Planning, Abortion &amp; Infertility, Nutritional &amp; Health Counselling </t>
  </si>
  <si>
    <t>NHP 
 Score</t>
  </si>
  <si>
    <t>IPD 
Score</t>
  </si>
  <si>
    <t>OPD 
Score</t>
  </si>
  <si>
    <r>
      <t xml:space="preserve"> The facility has defined</t>
    </r>
    <r>
      <rPr>
        <b/>
        <u/>
        <sz val="14"/>
        <color rgb="FF00B050"/>
        <rFont val="Calibri"/>
        <family val="2"/>
        <scheme val="minor"/>
      </rPr>
      <t xml:space="preserve"> </t>
    </r>
    <r>
      <rPr>
        <b/>
        <sz val="14"/>
        <color theme="1"/>
        <rFont val="Calibri"/>
        <family val="2"/>
        <scheme val="minor"/>
      </rPr>
      <t>&amp; follows procedure for drug administration, and standard treatment guidelines, as defined by the government</t>
    </r>
  </si>
  <si>
    <t xml:space="preserve">Standard Format for bed head ticket/ Patient case sheet /registers/records are available as per state guidelines </t>
  </si>
  <si>
    <t xml:space="preserve">Availability of hand hygiene Facility with running water and soap/liquid antiseptic dispenser at Point of Use </t>
  </si>
  <si>
    <t>Stay in ward is free of cost, with free diet, drugs and diagnostics</t>
  </si>
  <si>
    <t xml:space="preserve">Initial assessment and reassessment of all admitted patient are done as per standard protocols 
 </t>
  </si>
  <si>
    <t xml:space="preserve">Clean gloves and masks are available at point of use </t>
  </si>
  <si>
    <t>Availability of functional needle cutters and puncture proof box</t>
  </si>
  <si>
    <t>Kangaroo Care and breast feeding</t>
  </si>
  <si>
    <t xml:space="preserve">Clean gloves/masks and lab aprons/coats are available at point of use </t>
  </si>
  <si>
    <t xml:space="preserve">Availability of hand hygiene Facility with running water and soap dish/liquid dispenser at Point of Use </t>
  </si>
  <si>
    <t>Haemoglobino meter, Differential blood cell counter /Naubers's chamber, Sahli's Haemoglobinometer, Centrifuge, Colorimeter</t>
  </si>
  <si>
    <t>Instruments for Haematology and biochemistry</t>
  </si>
  <si>
    <t>Uristix for urine albumin and sugar analysis, PH strip,  Whole Blood Finger Prick HIV Rapid Test Kit</t>
  </si>
  <si>
    <t xml:space="preserve">Demarcated sample collection and testing area </t>
  </si>
  <si>
    <t>Availability of free diagnostic tests for JSSK beneficiaries and BPL patients</t>
  </si>
  <si>
    <r>
      <t xml:space="preserve">The facility has defined and established procedures for promoting public participation in management of hospital </t>
    </r>
    <r>
      <rPr>
        <b/>
        <sz val="14"/>
        <rFont val="Calibri"/>
        <family val="2"/>
        <scheme val="minor"/>
      </rPr>
      <t xml:space="preserve">with </t>
    </r>
    <r>
      <rPr>
        <b/>
        <sz val="14"/>
        <color theme="1"/>
        <rFont val="Calibri"/>
        <family val="2"/>
        <scheme val="minor"/>
      </rPr>
      <t xml:space="preserve">transparency and accountability.  </t>
    </r>
  </si>
  <si>
    <t>The facility provides National health Programme as per operational/Clinical Guidelines of the Government</t>
  </si>
  <si>
    <t xml:space="preserve">Emergency Drug Tray is maintained at injection room / Immunization Room 
Expiry date is mentioned </t>
  </si>
  <si>
    <t>PHC- Virtual Assessment Score Card</t>
  </si>
  <si>
    <t>Health Facility Name</t>
  </si>
  <si>
    <t>Ver: PHC/V/10/20</t>
  </si>
  <si>
    <t xml:space="preserve"> Standard wise Score</t>
  </si>
  <si>
    <t>Date of Assessment</t>
  </si>
  <si>
    <t>Type of Assessment</t>
  </si>
  <si>
    <t>Name of Assessors</t>
  </si>
  <si>
    <t xml:space="preserve">Virtual Assessment Checklist for OPD </t>
  </si>
  <si>
    <t>Virtual Assessment  Checklist for Labour Room</t>
  </si>
  <si>
    <t>Virtual Assessment Checklist for Indoor</t>
  </si>
  <si>
    <t>Virtual Assessment Checklist for Laboratory</t>
  </si>
  <si>
    <t xml:space="preserve">Virtual Assessment Checklist for National Health Program </t>
  </si>
  <si>
    <t>Virtual Assessment Checklist for General/ Adminstration</t>
  </si>
  <si>
    <r>
      <t>The facility has standard procedures for decontamination, disinfection &amp; sterilization of equipment and instruments</t>
    </r>
    <r>
      <rPr>
        <b/>
        <u/>
        <sz val="11.5"/>
        <color rgb="FF00B050"/>
        <rFont val="Calibri"/>
        <family val="2"/>
        <scheme val="minor"/>
      </rPr>
      <t xml:space="preserve"> </t>
    </r>
  </si>
  <si>
    <r>
      <t xml:space="preserve">                                                                                  </t>
    </r>
    <r>
      <rPr>
        <b/>
        <sz val="18"/>
        <color theme="1"/>
        <rFont val="Calibri"/>
        <family val="2"/>
        <scheme val="minor"/>
      </rPr>
      <t xml:space="preserve"> National Quality Assurance Standards for PHC </t>
    </r>
    <r>
      <rPr>
        <b/>
        <sz val="16"/>
        <color theme="1"/>
        <rFont val="Calibri"/>
        <family val="2"/>
        <scheme val="minor"/>
      </rPr>
      <t xml:space="preserve">                                                </t>
    </r>
    <r>
      <rPr>
        <b/>
        <sz val="11"/>
        <color rgb="FFC00000"/>
        <rFont val="Calibri"/>
        <family val="2"/>
        <scheme val="minor"/>
      </rPr>
      <t>Ver: PHC/V/10/20</t>
    </r>
  </si>
  <si>
    <r>
      <t xml:space="preserve">                                                                          </t>
    </r>
    <r>
      <rPr>
        <b/>
        <sz val="18"/>
        <color theme="1"/>
        <rFont val="Calibri"/>
        <family val="2"/>
        <scheme val="minor"/>
      </rPr>
      <t xml:space="preserve"> National Quality Assurance Standards for PHC </t>
    </r>
    <r>
      <rPr>
        <b/>
        <sz val="16"/>
        <color theme="1"/>
        <rFont val="Calibri"/>
        <family val="2"/>
        <scheme val="minor"/>
      </rPr>
      <t xml:space="preserve">                                          </t>
    </r>
    <r>
      <rPr>
        <b/>
        <sz val="11"/>
        <color rgb="FFC00000"/>
        <rFont val="Calibri"/>
        <family val="2"/>
        <scheme val="minor"/>
      </rPr>
      <t>Ver: PHC/V/10/20</t>
    </r>
  </si>
  <si>
    <r>
      <t xml:space="preserve">                                                              </t>
    </r>
    <r>
      <rPr>
        <b/>
        <sz val="18"/>
        <color theme="1"/>
        <rFont val="Calibri"/>
        <family val="2"/>
        <scheme val="minor"/>
      </rPr>
      <t xml:space="preserve"> National Quality Assurance Standards for PHC </t>
    </r>
    <r>
      <rPr>
        <b/>
        <sz val="16"/>
        <color theme="1"/>
        <rFont val="Calibri"/>
        <family val="2"/>
        <scheme val="minor"/>
      </rPr>
      <t xml:space="preserve">                                        </t>
    </r>
    <r>
      <rPr>
        <b/>
        <sz val="11"/>
        <color rgb="FFC00000"/>
        <rFont val="Calibri"/>
        <family val="2"/>
        <scheme val="minor"/>
      </rPr>
      <t>Ver: PHC/V/10/20</t>
    </r>
  </si>
  <si>
    <r>
      <t xml:space="preserve">                                                              </t>
    </r>
    <r>
      <rPr>
        <b/>
        <sz val="18"/>
        <color theme="1"/>
        <rFont val="Calibri"/>
        <family val="2"/>
        <scheme val="minor"/>
      </rPr>
      <t xml:space="preserve"> National Quality Assurance Standards for PHC </t>
    </r>
    <r>
      <rPr>
        <b/>
        <sz val="16"/>
        <color theme="1"/>
        <rFont val="Calibri"/>
        <family val="2"/>
        <scheme val="minor"/>
      </rPr>
      <t xml:space="preserve">                                    </t>
    </r>
    <r>
      <rPr>
        <b/>
        <sz val="11"/>
        <color rgb="FFC00000"/>
        <rFont val="Calibri"/>
        <family val="2"/>
        <scheme val="minor"/>
      </rPr>
      <t>Ver: PHC/V/10/20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</si>
</sst>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1"/>
      <name val="Calibri"/>
      <family val="2"/>
      <scheme val="minor"/>
    </font>
    <font>
      <b/>
      <sz val="14"/>
      <color theme="0"/>
      <name val="Calibri"/>
      <family val="2"/>
      <scheme val="minor"/>
    </font>
    <font>
      <b/>
      <sz val="12"/>
      <color theme="1"/>
      <name val="Calibri"/>
      <family val="2"/>
      <scheme val="minor"/>
    </font>
    <font>
      <sz val="12"/>
      <color theme="1"/>
      <name val="Calibri"/>
      <family val="2"/>
      <scheme val="minor"/>
    </font>
    <font>
      <sz val="11"/>
      <name val="Calibri"/>
      <family val="2"/>
      <scheme val="minor"/>
    </font>
    <font>
      <sz val="12"/>
      <name val="Calibri"/>
      <family val="2"/>
      <scheme val="minor"/>
    </font>
    <font>
      <vertAlign val="superscript"/>
      <sz val="11"/>
      <color theme="1"/>
      <name val="Calibri"/>
      <family val="2"/>
      <scheme val="minor"/>
    </font>
    <font>
      <sz val="11"/>
      <color theme="1"/>
      <name val="Calibri"/>
      <family val="2"/>
    </font>
    <font>
      <sz val="11"/>
      <name val="Calibri"/>
      <family val="2"/>
    </font>
    <font>
      <b/>
      <u/>
      <sz val="12"/>
      <color rgb="FF00B050"/>
      <name val="Calibri"/>
      <family val="2"/>
      <scheme val="minor"/>
    </font>
    <font>
      <u/>
      <sz val="11"/>
      <color theme="1"/>
      <name val="Calibri"/>
      <family val="2"/>
      <scheme val="minor"/>
    </font>
    <font>
      <b/>
      <strike/>
      <u/>
      <sz val="11"/>
      <color rgb="FF00B050"/>
      <name val="Calibri"/>
      <family val="2"/>
      <scheme val="minor"/>
    </font>
    <font>
      <sz val="11"/>
      <color rgb="FF000000"/>
      <name val="Calibri"/>
      <family val="2"/>
      <scheme val="minor"/>
    </font>
    <font>
      <b/>
      <sz val="36"/>
      <color theme="0"/>
      <name val="Calibri"/>
      <family val="2"/>
      <scheme val="minor"/>
    </font>
    <font>
      <b/>
      <sz val="24"/>
      <color theme="0"/>
      <name val="Calibri"/>
      <family val="2"/>
      <scheme val="minor"/>
    </font>
    <font>
      <b/>
      <sz val="36"/>
      <name val="Calibri"/>
      <family val="2"/>
      <scheme val="minor"/>
    </font>
    <font>
      <sz val="20"/>
      <color theme="0"/>
      <name val="Calibri"/>
      <family val="2"/>
      <scheme val="minor"/>
    </font>
    <font>
      <b/>
      <sz val="20"/>
      <color theme="1"/>
      <name val="Calibri"/>
      <family val="2"/>
      <scheme val="minor"/>
    </font>
    <font>
      <sz val="12"/>
      <color rgb="FF000000"/>
      <name val="Calibri"/>
      <family val="2"/>
      <scheme val="minor"/>
    </font>
    <font>
      <sz val="7"/>
      <color theme="1"/>
      <name val="Times New Roman"/>
      <family val="1"/>
    </font>
    <font>
      <b/>
      <u/>
      <sz val="11"/>
      <color theme="0"/>
      <name val="Calibri"/>
      <family val="2"/>
      <scheme val="minor"/>
    </font>
    <font>
      <sz val="12"/>
      <color theme="9" tint="-0.499984740745262"/>
      <name val="Calibri"/>
      <family val="2"/>
      <scheme val="minor"/>
    </font>
    <font>
      <sz val="14"/>
      <color theme="1"/>
      <name val="Calibri"/>
      <family val="2"/>
      <scheme val="minor"/>
    </font>
    <font>
      <b/>
      <sz val="14"/>
      <color rgb="FF0000CC"/>
      <name val="Calibri"/>
      <family val="2"/>
      <scheme val="minor"/>
    </font>
    <font>
      <sz val="11"/>
      <color rgb="FF0000CC"/>
      <name val="Calibri"/>
      <family val="2"/>
      <scheme val="minor"/>
    </font>
    <font>
      <b/>
      <sz val="11"/>
      <color rgb="FF0000CC"/>
      <name val="Calibri"/>
      <family val="2"/>
      <scheme val="minor"/>
    </font>
    <font>
      <b/>
      <sz val="12"/>
      <color rgb="FF0000CC"/>
      <name val="Calibri"/>
      <family val="2"/>
      <scheme val="minor"/>
    </font>
    <font>
      <sz val="10"/>
      <color theme="1"/>
      <name val="Calibri"/>
      <family val="2"/>
      <scheme val="minor"/>
    </font>
    <font>
      <b/>
      <sz val="16"/>
      <color theme="1"/>
      <name val="Calibri"/>
      <family val="2"/>
      <scheme val="minor"/>
    </font>
    <font>
      <b/>
      <sz val="18"/>
      <color theme="1"/>
      <name val="Calibri"/>
      <family val="2"/>
      <scheme val="minor"/>
    </font>
    <font>
      <sz val="12"/>
      <color rgb="FF0000CC"/>
      <name val="Calibri"/>
      <family val="2"/>
      <scheme val="minor"/>
    </font>
    <font>
      <b/>
      <sz val="28"/>
      <color theme="1"/>
      <name val="Calibri"/>
      <family val="2"/>
      <scheme val="minor"/>
    </font>
    <font>
      <b/>
      <sz val="22"/>
      <color rgb="FF0000CC"/>
      <name val="Calibri"/>
      <family val="2"/>
      <scheme val="minor"/>
    </font>
    <font>
      <b/>
      <sz val="20"/>
      <color theme="0"/>
      <name val="Calibri"/>
      <family val="2"/>
      <scheme val="minor"/>
    </font>
    <font>
      <sz val="20"/>
      <color theme="1"/>
      <name val="Calibri"/>
      <family val="2"/>
      <scheme val="minor"/>
    </font>
    <font>
      <b/>
      <sz val="16"/>
      <color theme="0"/>
      <name val="Calibri"/>
      <family val="2"/>
      <scheme val="minor"/>
    </font>
    <font>
      <b/>
      <sz val="16"/>
      <color rgb="FF0000CC"/>
      <name val="Calibri"/>
      <family val="2"/>
      <scheme val="minor"/>
    </font>
    <font>
      <b/>
      <u/>
      <sz val="14"/>
      <color rgb="FF00B050"/>
      <name val="Calibri"/>
      <family val="2"/>
      <scheme val="minor"/>
    </font>
    <font>
      <sz val="11"/>
      <color rgb="FF3333FF"/>
      <name val="Calibri"/>
      <family val="2"/>
      <scheme val="minor"/>
    </font>
    <font>
      <b/>
      <sz val="14"/>
      <name val="Calibri"/>
      <family val="2"/>
      <scheme val="minor"/>
    </font>
    <font>
      <b/>
      <sz val="22"/>
      <color theme="0"/>
      <name val="Calibri"/>
      <family val="2"/>
      <scheme val="minor"/>
    </font>
    <font>
      <b/>
      <sz val="22"/>
      <color theme="1"/>
      <name val="Calibri"/>
      <family val="2"/>
      <scheme val="minor"/>
    </font>
    <font>
      <b/>
      <sz val="18"/>
      <color theme="0"/>
      <name val="Calibri"/>
      <family val="2"/>
      <scheme val="minor"/>
    </font>
    <font>
      <b/>
      <sz val="48"/>
      <color theme="1"/>
      <name val="Calibri"/>
      <family val="2"/>
      <scheme val="minor"/>
    </font>
    <font>
      <b/>
      <sz val="11.5"/>
      <color theme="0"/>
      <name val="Calibri"/>
      <family val="2"/>
      <scheme val="minor"/>
    </font>
    <font>
      <b/>
      <sz val="11.5"/>
      <color theme="1"/>
      <name val="Calibri"/>
      <family val="2"/>
      <scheme val="minor"/>
    </font>
    <font>
      <b/>
      <u/>
      <sz val="11.5"/>
      <color rgb="FF00B050"/>
      <name val="Calibri"/>
      <family val="2"/>
      <scheme val="minor"/>
    </font>
    <font>
      <b/>
      <sz val="10"/>
      <color rgb="FFC00000"/>
      <name val="Calibri"/>
      <family val="2"/>
      <scheme val="minor"/>
    </font>
    <font>
      <b/>
      <sz val="11"/>
      <color rgb="FFC00000"/>
      <name val="Calibri"/>
      <family val="2"/>
      <scheme val="minor"/>
    </font>
  </fonts>
  <fills count="19">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rgb="FF000000"/>
      </patternFill>
    </fill>
    <fill>
      <patternFill patternType="solid">
        <fgColor rgb="FF92D050"/>
        <bgColor indexed="64"/>
      </patternFill>
    </fill>
    <fill>
      <patternFill patternType="solid">
        <fgColor theme="9" tint="-0.499984740745262"/>
        <bgColor indexed="64"/>
      </patternFill>
    </fill>
    <fill>
      <patternFill patternType="solid">
        <fgColor rgb="FF3333FF"/>
        <bgColor indexed="64"/>
      </patternFill>
    </fill>
    <fill>
      <patternFill patternType="solid">
        <fgColor rgb="FFC00000"/>
        <bgColor indexed="64"/>
      </patternFill>
    </fill>
    <fill>
      <patternFill patternType="solid">
        <fgColor theme="5" tint="0.7999816888943144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1" tint="0.34998626667073579"/>
        <bgColor indexed="64"/>
      </patternFill>
    </fill>
    <fill>
      <patternFill patternType="solid">
        <fgColor theme="1"/>
        <bgColor indexed="64"/>
      </patternFill>
    </fill>
    <fill>
      <patternFill patternType="solid">
        <fgColor rgb="FF0000CC"/>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medium">
        <color auto="1"/>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bottom/>
      <diagonal/>
    </border>
    <border>
      <left style="medium">
        <color indexed="64"/>
      </left>
      <right style="medium">
        <color indexed="64"/>
      </right>
      <top/>
      <bottom style="thin">
        <color auto="1"/>
      </bottom>
      <diagonal/>
    </border>
    <border>
      <left style="medium">
        <color indexed="64"/>
      </left>
      <right/>
      <top/>
      <bottom style="medium">
        <color indexed="64"/>
      </bottom>
      <diagonal/>
    </border>
    <border>
      <left style="medium">
        <color indexed="64"/>
      </left>
      <right style="medium">
        <color indexed="64"/>
      </right>
      <top style="thin">
        <color auto="1"/>
      </top>
      <bottom/>
      <diagonal/>
    </border>
    <border>
      <left/>
      <right/>
      <top style="medium">
        <color indexed="64"/>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
    <xf numFmtId="0" fontId="0" fillId="0" borderId="0"/>
    <xf numFmtId="9" fontId="1" fillId="0" borderId="0" applyFont="0" applyFill="0" applyBorder="0" applyAlignment="0" applyProtection="0"/>
  </cellStyleXfs>
  <cellXfs count="423">
    <xf numFmtId="0" fontId="0" fillId="0" borderId="0" xfId="0"/>
    <xf numFmtId="0" fontId="5" fillId="0" borderId="0" xfId="0" applyFont="1" applyAlignment="1">
      <alignment vertical="top"/>
    </xf>
    <xf numFmtId="0" fontId="5" fillId="0" borderId="0" xfId="0" applyFont="1"/>
    <xf numFmtId="0" fontId="4" fillId="0" borderId="1" xfId="0" applyFont="1" applyBorder="1" applyAlignment="1">
      <alignment vertical="top" wrapText="1"/>
    </xf>
    <xf numFmtId="0" fontId="4" fillId="0" borderId="1" xfId="0" applyFont="1" applyBorder="1" applyAlignment="1">
      <alignment horizontal="center" vertical="top" wrapText="1"/>
    </xf>
    <xf numFmtId="0" fontId="7" fillId="0" borderId="1" xfId="0" applyFont="1" applyBorder="1" applyAlignment="1">
      <alignment horizontal="center" vertical="top" wrapText="1"/>
    </xf>
    <xf numFmtId="0" fontId="2" fillId="4" borderId="1" xfId="0" applyFont="1" applyFill="1" applyBorder="1" applyAlignment="1">
      <alignment vertical="top" wrapText="1"/>
    </xf>
    <xf numFmtId="0" fontId="10" fillId="0" borderId="1" xfId="0" applyFont="1" applyBorder="1" applyAlignment="1">
      <alignment vertical="top" wrapText="1"/>
    </xf>
    <xf numFmtId="0" fontId="0" fillId="0" borderId="1" xfId="0" applyBorder="1" applyAlignment="1">
      <alignment vertical="top" wrapText="1"/>
    </xf>
    <xf numFmtId="0" fontId="0" fillId="0" borderId="1" xfId="0" applyBorder="1" applyAlignment="1">
      <alignment vertical="top"/>
    </xf>
    <xf numFmtId="0" fontId="0" fillId="0" borderId="0" xfId="0" applyAlignment="1">
      <alignment vertical="top"/>
    </xf>
    <xf numFmtId="0" fontId="11" fillId="0" borderId="1" xfId="0" applyFont="1" applyBorder="1" applyAlignment="1">
      <alignment vertical="top" wrapText="1"/>
    </xf>
    <xf numFmtId="0" fontId="0" fillId="0" borderId="1" xfId="0" applyBorder="1" applyAlignment="1" applyProtection="1">
      <alignment horizontal="center" vertical="top"/>
      <protection locked="0"/>
    </xf>
    <xf numFmtId="0" fontId="0" fillId="0" borderId="1" xfId="0" applyBorder="1" applyAlignment="1" applyProtection="1">
      <alignment vertical="top" wrapText="1"/>
      <protection locked="0"/>
    </xf>
    <xf numFmtId="0" fontId="10" fillId="0" borderId="1" xfId="0" applyFont="1" applyBorder="1" applyAlignment="1">
      <alignment horizontal="left" vertical="top" wrapText="1"/>
    </xf>
    <xf numFmtId="0" fontId="0" fillId="0" borderId="0" xfId="0" applyAlignment="1">
      <alignment wrapText="1"/>
    </xf>
    <xf numFmtId="0" fontId="2" fillId="5" borderId="1" xfId="0" applyFont="1" applyFill="1" applyBorder="1" applyAlignment="1">
      <alignment vertical="top" wrapText="1"/>
    </xf>
    <xf numFmtId="0" fontId="10" fillId="5" borderId="1" xfId="0" applyFont="1" applyFill="1" applyBorder="1" applyAlignment="1">
      <alignment vertical="top" wrapText="1"/>
    </xf>
    <xf numFmtId="0" fontId="0" fillId="5" borderId="1" xfId="0" applyFill="1" applyBorder="1" applyAlignment="1">
      <alignment vertical="top" wrapText="1"/>
    </xf>
    <xf numFmtId="0" fontId="0" fillId="5" borderId="1" xfId="0" applyFill="1" applyBorder="1" applyAlignment="1" applyProtection="1">
      <alignment horizontal="center" vertical="top"/>
      <protection locked="0"/>
    </xf>
    <xf numFmtId="0" fontId="0" fillId="5" borderId="1" xfId="0" applyFill="1" applyBorder="1" applyAlignment="1">
      <alignment vertical="top"/>
    </xf>
    <xf numFmtId="0" fontId="0" fillId="5" borderId="1" xfId="0" applyFill="1" applyBorder="1" applyAlignment="1" applyProtection="1">
      <alignment vertical="top" wrapText="1"/>
      <protection locked="0"/>
    </xf>
    <xf numFmtId="0" fontId="5" fillId="5" borderId="0" xfId="0" applyFont="1" applyFill="1" applyAlignment="1">
      <alignment vertical="top"/>
    </xf>
    <xf numFmtId="0" fontId="5" fillId="5" borderId="0" xfId="0" applyFont="1" applyFill="1"/>
    <xf numFmtId="0" fontId="0" fillId="5" borderId="0" xfId="0" applyFill="1"/>
    <xf numFmtId="0" fontId="2" fillId="4" borderId="5" xfId="0" applyFont="1" applyFill="1" applyBorder="1" applyAlignment="1">
      <alignment vertical="top" wrapText="1"/>
    </xf>
    <xf numFmtId="0" fontId="10" fillId="0" borderId="5" xfId="0" applyFont="1" applyBorder="1" applyAlignment="1">
      <alignment vertical="top" wrapText="1"/>
    </xf>
    <xf numFmtId="0" fontId="0" fillId="0" borderId="5" xfId="0" applyBorder="1" applyAlignment="1">
      <alignment vertical="top" wrapText="1"/>
    </xf>
    <xf numFmtId="0" fontId="0" fillId="0" borderId="5" xfId="0" applyBorder="1" applyAlignment="1">
      <alignment vertical="top"/>
    </xf>
    <xf numFmtId="0" fontId="0" fillId="0" borderId="1" xfId="0" applyBorder="1"/>
    <xf numFmtId="0" fontId="2" fillId="5" borderId="6" xfId="0" applyFont="1" applyFill="1" applyBorder="1" applyAlignment="1">
      <alignment vertical="top" wrapText="1"/>
    </xf>
    <xf numFmtId="0" fontId="12" fillId="0" borderId="1" xfId="0" applyFont="1" applyBorder="1" applyAlignment="1">
      <alignment vertical="top" wrapText="1"/>
    </xf>
    <xf numFmtId="0" fontId="10" fillId="6" borderId="1" xfId="0" applyFont="1" applyFill="1" applyBorder="1" applyAlignment="1">
      <alignment vertical="top" wrapText="1"/>
    </xf>
    <xf numFmtId="0" fontId="11" fillId="0" borderId="1" xfId="0" applyFont="1" applyBorder="1" applyAlignment="1">
      <alignment horizontal="left" vertical="top" wrapText="1"/>
    </xf>
    <xf numFmtId="0" fontId="11" fillId="0" borderId="1" xfId="0" applyFont="1" applyBorder="1" applyAlignment="1">
      <alignment horizontal="left" vertical="top"/>
    </xf>
    <xf numFmtId="0" fontId="11" fillId="0" borderId="2" xfId="0" applyFont="1" applyBorder="1" applyAlignment="1">
      <alignment horizontal="left" vertical="top" wrapText="1"/>
    </xf>
    <xf numFmtId="0" fontId="0" fillId="6" borderId="1" xfId="0" applyFill="1" applyBorder="1" applyAlignment="1">
      <alignment vertical="top" wrapText="1"/>
    </xf>
    <xf numFmtId="0" fontId="0" fillId="6" borderId="1" xfId="0" applyFill="1" applyBorder="1" applyAlignment="1" applyProtection="1">
      <alignment horizontal="center" vertical="top"/>
      <protection locked="0"/>
    </xf>
    <xf numFmtId="0" fontId="0" fillId="6" borderId="1" xfId="0" applyFill="1" applyBorder="1" applyAlignment="1">
      <alignment vertical="top"/>
    </xf>
    <xf numFmtId="0" fontId="11" fillId="6" borderId="1" xfId="0" applyFont="1" applyFill="1" applyBorder="1" applyAlignment="1">
      <alignment vertical="top" wrapText="1"/>
    </xf>
    <xf numFmtId="0" fontId="0" fillId="6" borderId="1" xfId="0" applyFill="1" applyBorder="1" applyAlignment="1" applyProtection="1">
      <alignment vertical="top" wrapText="1"/>
      <protection locked="0"/>
    </xf>
    <xf numFmtId="0" fontId="0" fillId="6" borderId="0" xfId="0" applyFill="1"/>
    <xf numFmtId="0" fontId="11" fillId="0" borderId="1" xfId="0" applyFont="1" applyBorder="1" applyAlignment="1">
      <alignment vertical="top"/>
    </xf>
    <xf numFmtId="0" fontId="11" fillId="5" borderId="1" xfId="0" applyFont="1" applyFill="1" applyBorder="1" applyAlignment="1">
      <alignment vertical="top"/>
    </xf>
    <xf numFmtId="0" fontId="11" fillId="0" borderId="10" xfId="0" applyFont="1" applyBorder="1" applyAlignment="1">
      <alignment vertical="top" wrapText="1"/>
    </xf>
    <xf numFmtId="0" fontId="11" fillId="0" borderId="0" xfId="0" applyFont="1" applyAlignment="1">
      <alignment vertical="top" wrapText="1"/>
    </xf>
    <xf numFmtId="0" fontId="11" fillId="5" borderId="1" xfId="0" applyFont="1" applyFill="1" applyBorder="1" applyAlignment="1">
      <alignment vertical="top" wrapText="1"/>
    </xf>
    <xf numFmtId="0" fontId="0" fillId="6" borderId="1" xfId="0" applyFill="1" applyBorder="1" applyAlignment="1">
      <alignment horizontal="left" vertical="top" wrapText="1"/>
    </xf>
    <xf numFmtId="0" fontId="0" fillId="6" borderId="2" xfId="0" applyFill="1" applyBorder="1" applyAlignment="1">
      <alignment vertical="top" wrapText="1"/>
    </xf>
    <xf numFmtId="0" fontId="11" fillId="6" borderId="1" xfId="0" applyFont="1" applyFill="1" applyBorder="1" applyAlignment="1">
      <alignment horizontal="left" vertical="top"/>
    </xf>
    <xf numFmtId="0" fontId="11" fillId="5" borderId="1" xfId="0" applyFont="1" applyFill="1" applyBorder="1" applyAlignment="1">
      <alignment horizontal="left" vertical="top"/>
    </xf>
    <xf numFmtId="0" fontId="0" fillId="5" borderId="1" xfId="0" applyFill="1" applyBorder="1" applyAlignment="1">
      <alignment horizontal="left" vertical="top"/>
    </xf>
    <xf numFmtId="0" fontId="11" fillId="0" borderId="1" xfId="0" applyFont="1" applyBorder="1" applyAlignment="1" applyProtection="1">
      <alignment horizontal="center" vertical="top"/>
      <protection locked="0"/>
    </xf>
    <xf numFmtId="0" fontId="0" fillId="6" borderId="0" xfId="0" applyFill="1" applyAlignment="1" applyProtection="1">
      <alignment horizontal="center" vertical="top"/>
      <protection locked="0"/>
    </xf>
    <xf numFmtId="0" fontId="11" fillId="5" borderId="1" xfId="0" applyFont="1" applyFill="1" applyBorder="1" applyAlignment="1" applyProtection="1">
      <alignment horizontal="center" vertical="top"/>
      <protection locked="0"/>
    </xf>
    <xf numFmtId="0" fontId="12" fillId="0" borderId="1" xfId="0" applyFont="1" applyBorder="1" applyAlignment="1">
      <alignment horizontal="left" vertical="top" wrapText="1"/>
    </xf>
    <xf numFmtId="0" fontId="11" fillId="0" borderId="4" xfId="0" applyFont="1" applyBorder="1" applyAlignment="1" applyProtection="1">
      <alignment horizontal="center" vertical="top"/>
      <protection locked="0"/>
    </xf>
    <xf numFmtId="0" fontId="11" fillId="0" borderId="4" xfId="0" applyFont="1" applyBorder="1" applyAlignment="1">
      <alignment vertical="top" wrapText="1"/>
    </xf>
    <xf numFmtId="0" fontId="12" fillId="0" borderId="4" xfId="0" applyFont="1" applyBorder="1" applyAlignment="1">
      <alignment horizontal="left" vertical="top" wrapText="1"/>
    </xf>
    <xf numFmtId="0" fontId="12" fillId="5" borderId="1" xfId="0" applyFont="1" applyFill="1" applyBorder="1" applyAlignment="1">
      <alignment vertical="top" wrapText="1"/>
    </xf>
    <xf numFmtId="0" fontId="12" fillId="5" borderId="1" xfId="0" applyFont="1" applyFill="1" applyBorder="1" applyAlignment="1">
      <alignment horizontal="left" vertical="top" wrapText="1"/>
    </xf>
    <xf numFmtId="0" fontId="11" fillId="5" borderId="1" xfId="0" applyFont="1" applyFill="1" applyBorder="1" applyAlignment="1">
      <alignment horizontal="left" vertical="top" wrapText="1"/>
    </xf>
    <xf numFmtId="0" fontId="11" fillId="6" borderId="1" xfId="0" applyFont="1" applyFill="1" applyBorder="1" applyAlignment="1" applyProtection="1">
      <alignment horizontal="center" vertical="top"/>
      <protection locked="0"/>
    </xf>
    <xf numFmtId="0" fontId="11" fillId="6" borderId="1" xfId="0" applyFont="1" applyFill="1" applyBorder="1" applyAlignment="1">
      <alignment vertical="top"/>
    </xf>
    <xf numFmtId="0" fontId="11" fillId="5" borderId="5" xfId="0" applyFont="1" applyFill="1" applyBorder="1" applyAlignment="1">
      <alignment vertical="top" wrapText="1"/>
    </xf>
    <xf numFmtId="0" fontId="11" fillId="5" borderId="5" xfId="0" applyFont="1" applyFill="1" applyBorder="1" applyAlignment="1" applyProtection="1">
      <alignment horizontal="center" vertical="top"/>
      <protection locked="0"/>
    </xf>
    <xf numFmtId="0" fontId="0" fillId="5" borderId="1" xfId="0" applyFill="1" applyBorder="1" applyAlignment="1" applyProtection="1">
      <alignment horizontal="center" vertical="top" wrapText="1"/>
      <protection locked="0"/>
    </xf>
    <xf numFmtId="0" fontId="0" fillId="0" borderId="1" xfId="0" applyBorder="1" applyAlignment="1">
      <alignment horizontal="left" vertical="top" wrapText="1"/>
    </xf>
    <xf numFmtId="0" fontId="0" fillId="0" borderId="1" xfId="0" applyBorder="1" applyAlignment="1" applyProtection="1">
      <alignment horizontal="center" vertical="top" wrapText="1"/>
      <protection locked="0"/>
    </xf>
    <xf numFmtId="0" fontId="0" fillId="0" borderId="0" xfId="0" applyAlignment="1">
      <alignment vertical="top" wrapText="1"/>
    </xf>
    <xf numFmtId="0" fontId="14" fillId="5" borderId="1" xfId="0" applyFont="1" applyFill="1" applyBorder="1" applyAlignment="1">
      <alignment vertical="top" wrapText="1"/>
    </xf>
    <xf numFmtId="0" fontId="14" fillId="0" borderId="1" xfId="0" applyFont="1" applyBorder="1" applyAlignment="1">
      <alignment vertical="top" wrapText="1"/>
    </xf>
    <xf numFmtId="0" fontId="14" fillId="6" borderId="1" xfId="0" applyFont="1" applyFill="1" applyBorder="1" applyAlignment="1">
      <alignment vertical="top" wrapText="1"/>
    </xf>
    <xf numFmtId="0" fontId="15" fillId="5" borderId="1" xfId="0" applyFont="1" applyFill="1" applyBorder="1" applyAlignment="1">
      <alignment vertical="top" wrapText="1"/>
    </xf>
    <xf numFmtId="0" fontId="3" fillId="0" borderId="1" xfId="0" applyFont="1" applyBorder="1" applyAlignment="1">
      <alignment vertical="top" wrapText="1"/>
    </xf>
    <xf numFmtId="0" fontId="12" fillId="6" borderId="1" xfId="0" applyFont="1" applyFill="1" applyBorder="1" applyAlignment="1">
      <alignment vertical="top" wrapText="1"/>
    </xf>
    <xf numFmtId="0" fontId="2" fillId="4" borderId="1" xfId="0" applyFont="1" applyFill="1" applyBorder="1" applyAlignment="1">
      <alignment vertical="top"/>
    </xf>
    <xf numFmtId="0" fontId="7" fillId="6" borderId="1" xfId="0" applyFont="1" applyFill="1" applyBorder="1" applyAlignment="1" applyProtection="1">
      <alignment horizontal="center" vertical="top" wrapText="1"/>
      <protection locked="0"/>
    </xf>
    <xf numFmtId="0" fontId="11" fillId="5" borderId="1" xfId="0" applyFont="1" applyFill="1" applyBorder="1" applyAlignment="1" applyProtection="1">
      <alignment horizontal="center" vertical="top" wrapText="1"/>
      <protection locked="0"/>
    </xf>
    <xf numFmtId="0" fontId="11" fillId="0" borderId="4" xfId="0" applyFont="1" applyBorder="1" applyAlignment="1">
      <alignment horizontal="left" vertical="top"/>
    </xf>
    <xf numFmtId="0" fontId="11" fillId="0" borderId="4" xfId="0" applyFont="1" applyBorder="1" applyAlignment="1">
      <alignment horizontal="left" vertical="top" wrapText="1"/>
    </xf>
    <xf numFmtId="0" fontId="12" fillId="6" borderId="0" xfId="0" applyFont="1" applyFill="1" applyAlignment="1">
      <alignment horizontal="left" vertical="top" wrapText="1"/>
    </xf>
    <xf numFmtId="0" fontId="11" fillId="6" borderId="1" xfId="0" applyFont="1" applyFill="1" applyBorder="1" applyAlignment="1">
      <alignment horizontal="left" vertical="top" wrapText="1"/>
    </xf>
    <xf numFmtId="0" fontId="0" fillId="5" borderId="1" xfId="0" applyFill="1" applyBorder="1" applyAlignment="1">
      <alignment horizontal="left" vertical="top" wrapText="1"/>
    </xf>
    <xf numFmtId="0" fontId="11" fillId="0" borderId="11" xfId="0" applyFont="1" applyBorder="1" applyAlignment="1">
      <alignment horizontal="left" vertical="top" wrapText="1"/>
    </xf>
    <xf numFmtId="0" fontId="15" fillId="6" borderId="1" xfId="0" applyFont="1" applyFill="1" applyBorder="1" applyAlignment="1">
      <alignment horizontal="left" vertical="top" wrapText="1"/>
    </xf>
    <xf numFmtId="0" fontId="0" fillId="0" borderId="1" xfId="0" applyBorder="1" applyAlignment="1">
      <alignment horizontal="center" vertical="top"/>
    </xf>
    <xf numFmtId="0" fontId="0" fillId="6" borderId="1" xfId="0" applyFill="1" applyBorder="1" applyAlignment="1" applyProtection="1">
      <alignment horizontal="center" vertical="top" wrapText="1"/>
      <protection locked="0"/>
    </xf>
    <xf numFmtId="0" fontId="18" fillId="6" borderId="1" xfId="0" applyFont="1" applyFill="1" applyBorder="1" applyAlignment="1">
      <alignment vertical="top" wrapText="1"/>
    </xf>
    <xf numFmtId="0" fontId="0" fillId="5" borderId="4" xfId="0" applyFill="1" applyBorder="1" applyAlignment="1" applyProtection="1">
      <alignment horizontal="center" vertical="top" wrapText="1"/>
      <protection locked="0"/>
    </xf>
    <xf numFmtId="0" fontId="11" fillId="5" borderId="4" xfId="0" applyFont="1" applyFill="1" applyBorder="1" applyAlignment="1">
      <alignment vertical="top"/>
    </xf>
    <xf numFmtId="0" fontId="0" fillId="5" borderId="4" xfId="0" applyFill="1" applyBorder="1" applyAlignment="1">
      <alignment vertical="top" wrapText="1"/>
    </xf>
    <xf numFmtId="0" fontId="11" fillId="5" borderId="4" xfId="0" applyFont="1" applyFill="1" applyBorder="1" applyAlignment="1" applyProtection="1">
      <alignment horizontal="center" vertical="top"/>
      <protection locked="0"/>
    </xf>
    <xf numFmtId="0" fontId="19" fillId="5" borderId="6" xfId="0" applyFont="1" applyFill="1" applyBorder="1" applyAlignment="1">
      <alignment horizontal="left" vertical="top" wrapText="1"/>
    </xf>
    <xf numFmtId="0" fontId="19" fillId="5" borderId="9" xfId="0" applyFont="1" applyFill="1" applyBorder="1" applyAlignment="1" applyProtection="1">
      <alignment horizontal="center" vertical="top"/>
      <protection locked="0"/>
    </xf>
    <xf numFmtId="0" fontId="11" fillId="5" borderId="9" xfId="0" applyFont="1" applyFill="1" applyBorder="1" applyAlignment="1">
      <alignment horizontal="left" vertical="top"/>
    </xf>
    <xf numFmtId="0" fontId="11" fillId="5" borderId="9" xfId="0" applyFont="1" applyFill="1" applyBorder="1" applyAlignment="1">
      <alignment vertical="top" wrapText="1"/>
    </xf>
    <xf numFmtId="9" fontId="11" fillId="0" borderId="1" xfId="1" applyFont="1" applyBorder="1" applyAlignment="1">
      <alignment vertical="top" wrapText="1"/>
    </xf>
    <xf numFmtId="0" fontId="0" fillId="6" borderId="1" xfId="0" applyFill="1" applyBorder="1" applyAlignment="1">
      <alignment horizontal="left" vertical="top"/>
    </xf>
    <xf numFmtId="0" fontId="11" fillId="6" borderId="6" xfId="0" applyFont="1" applyFill="1" applyBorder="1" applyAlignment="1">
      <alignment vertical="top" wrapText="1"/>
    </xf>
    <xf numFmtId="0" fontId="11" fillId="6" borderId="6" xfId="0" applyFont="1" applyFill="1" applyBorder="1" applyAlignment="1" applyProtection="1">
      <alignment horizontal="center" vertical="top"/>
      <protection locked="0"/>
    </xf>
    <xf numFmtId="0" fontId="11" fillId="0" borderId="6" xfId="0" applyFont="1" applyBorder="1" applyAlignment="1">
      <alignment horizontal="left" vertical="top" wrapText="1"/>
    </xf>
    <xf numFmtId="0" fontId="11" fillId="0" borderId="6" xfId="0" applyFont="1" applyBorder="1" applyAlignment="1" applyProtection="1">
      <alignment horizontal="center" vertical="top"/>
      <protection locked="0"/>
    </xf>
    <xf numFmtId="0" fontId="11" fillId="0" borderId="6" xfId="0" applyFont="1" applyBorder="1" applyAlignment="1">
      <alignment vertical="top"/>
    </xf>
    <xf numFmtId="0" fontId="11" fillId="6" borderId="6" xfId="0" applyFont="1" applyFill="1" applyBorder="1" applyAlignment="1">
      <alignment vertical="top"/>
    </xf>
    <xf numFmtId="0" fontId="11" fillId="5" borderId="6" xfId="0" applyFont="1" applyFill="1" applyBorder="1" applyAlignment="1">
      <alignment vertical="top"/>
    </xf>
    <xf numFmtId="0" fontId="0" fillId="6" borderId="0" xfId="0" applyFill="1" applyAlignment="1">
      <alignment vertical="top" wrapText="1"/>
    </xf>
    <xf numFmtId="0" fontId="0" fillId="6" borderId="0" xfId="0" applyFill="1" applyAlignment="1">
      <alignment wrapText="1"/>
    </xf>
    <xf numFmtId="0" fontId="5" fillId="0" borderId="0" xfId="0" applyFont="1" applyAlignment="1">
      <alignment vertical="top" wrapText="1"/>
    </xf>
    <xf numFmtId="0" fontId="0" fillId="0" borderId="0" xfId="0" applyAlignment="1">
      <alignment horizontal="center"/>
    </xf>
    <xf numFmtId="0" fontId="4" fillId="0" borderId="1" xfId="0" applyFont="1" applyBorder="1" applyAlignment="1">
      <alignment horizontal="center" vertical="center" wrapText="1"/>
    </xf>
    <xf numFmtId="0" fontId="5" fillId="0" borderId="0" xfId="0" applyFont="1" applyAlignment="1">
      <alignment wrapText="1"/>
    </xf>
    <xf numFmtId="0" fontId="5" fillId="0" borderId="0" xfId="0" applyFont="1" applyAlignment="1">
      <alignment horizontal="center"/>
    </xf>
    <xf numFmtId="0" fontId="5" fillId="7" borderId="0" xfId="0" applyFont="1" applyFill="1"/>
    <xf numFmtId="0" fontId="0" fillId="7" borderId="0" xfId="0" applyFill="1"/>
    <xf numFmtId="0" fontId="2" fillId="5" borderId="1" xfId="0" applyFont="1" applyFill="1" applyBorder="1" applyAlignment="1">
      <alignment vertical="top"/>
    </xf>
    <xf numFmtId="0" fontId="0" fillId="0" borderId="5" xfId="0" applyBorder="1" applyAlignment="1" applyProtection="1">
      <alignment horizontal="center" vertical="top" wrapText="1"/>
      <protection locked="0"/>
    </xf>
    <xf numFmtId="0" fontId="0" fillId="0" borderId="5" xfId="0" applyBorder="1" applyAlignment="1" applyProtection="1">
      <alignment vertical="top" wrapText="1"/>
      <protection locked="0"/>
    </xf>
    <xf numFmtId="0" fontId="0" fillId="0" borderId="9" xfId="0" applyBorder="1" applyAlignment="1" applyProtection="1">
      <alignment vertical="top" wrapText="1"/>
      <protection locked="0"/>
    </xf>
    <xf numFmtId="0" fontId="2" fillId="5" borderId="6" xfId="0" applyFont="1" applyFill="1" applyBorder="1" applyAlignment="1">
      <alignment vertical="top"/>
    </xf>
    <xf numFmtId="0" fontId="0" fillId="0" borderId="2" xfId="0" applyBorder="1" applyAlignment="1">
      <alignment vertical="top" wrapText="1"/>
    </xf>
    <xf numFmtId="0" fontId="0" fillId="0" borderId="12" xfId="0" applyBorder="1" applyAlignment="1">
      <alignment vertical="top" wrapText="1"/>
    </xf>
    <xf numFmtId="0" fontId="0" fillId="0" borderId="1" xfId="0" applyBorder="1" applyAlignment="1">
      <alignment horizontal="left" vertical="top"/>
    </xf>
    <xf numFmtId="0" fontId="19" fillId="5" borderId="4" xfId="0" applyFont="1" applyFill="1" applyBorder="1" applyAlignment="1" applyProtection="1">
      <alignment horizontal="center" vertical="top"/>
      <protection locked="0"/>
    </xf>
    <xf numFmtId="0" fontId="19" fillId="5" borderId="4" xfId="0" applyFont="1" applyFill="1" applyBorder="1" applyAlignment="1">
      <alignment horizontal="left" vertical="top"/>
    </xf>
    <xf numFmtId="0" fontId="25" fillId="8" borderId="1" xfId="0" applyFont="1" applyFill="1" applyBorder="1" applyAlignment="1">
      <alignment horizontal="left" vertical="top" wrapText="1"/>
    </xf>
    <xf numFmtId="0" fontId="19" fillId="0" borderId="4" xfId="0" applyFont="1" applyBorder="1" applyAlignment="1">
      <alignment horizontal="left" vertical="top"/>
    </xf>
    <xf numFmtId="0" fontId="19" fillId="0" borderId="4" xfId="0" applyFont="1" applyBorder="1" applyAlignment="1">
      <alignment horizontal="left" vertical="top" wrapText="1"/>
    </xf>
    <xf numFmtId="0" fontId="0" fillId="5" borderId="2" xfId="0" applyFill="1" applyBorder="1" applyAlignment="1">
      <alignment vertical="top" wrapText="1"/>
    </xf>
    <xf numFmtId="0" fontId="0" fillId="0" borderId="1" xfId="0" applyBorder="1" applyAlignment="1" applyProtection="1">
      <alignment horizontal="center"/>
      <protection locked="0"/>
    </xf>
    <xf numFmtId="0" fontId="0" fillId="0" borderId="1" xfId="0" applyBorder="1" applyAlignment="1">
      <alignment wrapText="1"/>
    </xf>
    <xf numFmtId="0" fontId="0" fillId="0" borderId="1" xfId="0" applyBorder="1" applyProtection="1">
      <protection locked="0"/>
    </xf>
    <xf numFmtId="0" fontId="0" fillId="0" borderId="11" xfId="0" applyBorder="1" applyAlignment="1">
      <alignment vertical="top" wrapText="1"/>
    </xf>
    <xf numFmtId="0" fontId="0" fillId="0" borderId="6" xfId="0" applyBorder="1" applyAlignment="1" applyProtection="1">
      <alignment horizontal="center" vertical="top"/>
      <protection locked="0"/>
    </xf>
    <xf numFmtId="0" fontId="0" fillId="0" borderId="6" xfId="0" applyBorder="1" applyAlignment="1">
      <alignment vertical="top" wrapText="1"/>
    </xf>
    <xf numFmtId="0" fontId="0" fillId="5" borderId="0" xfId="0" applyFill="1" applyAlignment="1">
      <alignment vertical="top" wrapText="1"/>
    </xf>
    <xf numFmtId="0" fontId="19" fillId="0" borderId="1" xfId="0" applyFont="1" applyBorder="1" applyAlignment="1">
      <alignment vertical="top" wrapText="1"/>
    </xf>
    <xf numFmtId="0" fontId="0" fillId="0" borderId="0" xfId="0" applyAlignment="1">
      <alignment horizontal="left" vertical="top" wrapText="1"/>
    </xf>
    <xf numFmtId="0" fontId="19" fillId="0" borderId="7" xfId="0" applyFont="1" applyBorder="1" applyAlignment="1">
      <alignment vertical="top" wrapText="1"/>
    </xf>
    <xf numFmtId="0" fontId="19" fillId="0" borderId="1" xfId="0" applyFont="1" applyBorder="1" applyAlignment="1">
      <alignment horizontal="left" vertical="top" wrapText="1"/>
    </xf>
    <xf numFmtId="0" fontId="19" fillId="0" borderId="6" xfId="0" applyFont="1" applyBorder="1" applyAlignment="1">
      <alignment horizontal="left" vertical="top" wrapText="1"/>
    </xf>
    <xf numFmtId="0" fontId="11" fillId="0" borderId="7" xfId="0" applyFont="1" applyBorder="1" applyAlignment="1">
      <alignment vertical="top" wrapText="1"/>
    </xf>
    <xf numFmtId="0" fontId="19" fillId="5" borderId="1" xfId="0" applyFont="1" applyFill="1" applyBorder="1" applyAlignment="1">
      <alignment vertical="top" wrapText="1"/>
    </xf>
    <xf numFmtId="0" fontId="19" fillId="5" borderId="4" xfId="0" applyFont="1" applyFill="1" applyBorder="1" applyAlignment="1">
      <alignment vertical="top"/>
    </xf>
    <xf numFmtId="0" fontId="19" fillId="5" borderId="4" xfId="0" applyFont="1" applyFill="1" applyBorder="1" applyAlignment="1">
      <alignment vertical="top" wrapText="1"/>
    </xf>
    <xf numFmtId="0" fontId="19" fillId="0" borderId="6" xfId="0" applyFont="1" applyBorder="1" applyAlignment="1">
      <alignment vertical="top" wrapText="1"/>
    </xf>
    <xf numFmtId="0" fontId="19" fillId="0" borderId="9" xfId="0" applyFont="1" applyBorder="1" applyAlignment="1" applyProtection="1">
      <alignment horizontal="center" vertical="top"/>
      <protection locked="0"/>
    </xf>
    <xf numFmtId="0" fontId="19" fillId="0" borderId="9" xfId="0" applyFont="1" applyBorder="1" applyAlignment="1">
      <alignment vertical="top"/>
    </xf>
    <xf numFmtId="0" fontId="19" fillId="0" borderId="9" xfId="0" applyFont="1" applyBorder="1" applyAlignment="1">
      <alignment vertical="top" wrapText="1"/>
    </xf>
    <xf numFmtId="0" fontId="19" fillId="5" borderId="6" xfId="0" applyFont="1" applyFill="1" applyBorder="1" applyAlignment="1">
      <alignment vertical="top" wrapText="1"/>
    </xf>
    <xf numFmtId="0" fontId="19" fillId="5" borderId="9" xfId="0" applyFont="1" applyFill="1" applyBorder="1" applyAlignment="1">
      <alignment vertical="top"/>
    </xf>
    <xf numFmtId="0" fontId="0" fillId="0" borderId="4" xfId="0" applyBorder="1" applyAlignment="1">
      <alignment vertical="top" wrapText="1"/>
    </xf>
    <xf numFmtId="0" fontId="0" fillId="9" borderId="1" xfId="0" applyFill="1" applyBorder="1" applyAlignment="1">
      <alignment vertical="top" wrapText="1"/>
    </xf>
    <xf numFmtId="0" fontId="3" fillId="0" borderId="0" xfId="0" applyFont="1"/>
    <xf numFmtId="0" fontId="3" fillId="0" borderId="0" xfId="0" applyFont="1" applyAlignment="1">
      <alignment wrapText="1"/>
    </xf>
    <xf numFmtId="0" fontId="3" fillId="0" borderId="0" xfId="0" applyFont="1" applyAlignment="1">
      <alignment horizontal="center"/>
    </xf>
    <xf numFmtId="0" fontId="4" fillId="0" borderId="1" xfId="0" applyFont="1" applyBorder="1" applyAlignment="1">
      <alignment horizontal="center" vertical="top"/>
    </xf>
    <xf numFmtId="0" fontId="10" fillId="5" borderId="1" xfId="0" applyFont="1" applyFill="1" applyBorder="1" applyAlignment="1">
      <alignment horizontal="left" vertical="top" wrapText="1"/>
    </xf>
    <xf numFmtId="0" fontId="4" fillId="5" borderId="1" xfId="0" applyFont="1" applyFill="1" applyBorder="1" applyAlignment="1" applyProtection="1">
      <alignment vertical="top" wrapText="1"/>
      <protection locked="0"/>
    </xf>
    <xf numFmtId="0" fontId="0" fillId="5" borderId="0" xfId="0" applyFill="1" applyAlignment="1">
      <alignment horizontal="left" vertical="top" wrapText="1"/>
    </xf>
    <xf numFmtId="0" fontId="0" fillId="0" borderId="3" xfId="0" applyBorder="1" applyAlignment="1">
      <alignment vertical="top" wrapText="1"/>
    </xf>
    <xf numFmtId="0" fontId="0" fillId="0" borderId="4" xfId="0" applyBorder="1" applyAlignment="1">
      <alignment vertical="top"/>
    </xf>
    <xf numFmtId="0" fontId="11" fillId="5" borderId="2" xfId="0" applyFont="1" applyFill="1" applyBorder="1" applyAlignment="1">
      <alignment horizontal="left" vertical="top" wrapText="1"/>
    </xf>
    <xf numFmtId="0" fontId="0" fillId="5" borderId="1" xfId="0" applyFill="1" applyBorder="1" applyAlignment="1" applyProtection="1">
      <alignment horizontal="center"/>
      <protection locked="0"/>
    </xf>
    <xf numFmtId="0" fontId="0" fillId="0" borderId="6" xfId="0" applyBorder="1" applyAlignment="1">
      <alignment vertical="top"/>
    </xf>
    <xf numFmtId="0" fontId="11" fillId="0" borderId="11" xfId="0" applyFont="1" applyBorder="1" applyAlignment="1">
      <alignment vertical="top" wrapText="1"/>
    </xf>
    <xf numFmtId="0" fontId="0" fillId="5" borderId="5" xfId="0" applyFill="1" applyBorder="1" applyAlignment="1">
      <alignment horizontal="left" vertical="top"/>
    </xf>
    <xf numFmtId="0" fontId="0" fillId="5" borderId="0" xfId="0" applyFill="1" applyAlignment="1">
      <alignment wrapText="1"/>
    </xf>
    <xf numFmtId="0" fontId="0" fillId="5" borderId="1" xfId="0" applyFill="1" applyBorder="1" applyAlignment="1">
      <alignment horizontal="center" vertical="top" wrapText="1"/>
    </xf>
    <xf numFmtId="0" fontId="2" fillId="5" borderId="2" xfId="0" applyFont="1" applyFill="1" applyBorder="1" applyAlignment="1">
      <alignment vertical="top"/>
    </xf>
    <xf numFmtId="0" fontId="10" fillId="5" borderId="4" xfId="0" applyFont="1" applyFill="1" applyBorder="1" applyAlignment="1">
      <alignment vertical="top" wrapText="1"/>
    </xf>
    <xf numFmtId="0" fontId="12" fillId="0" borderId="6" xfId="0" applyFont="1" applyBorder="1" applyAlignment="1">
      <alignment vertical="top" wrapText="1"/>
    </xf>
    <xf numFmtId="0" fontId="0" fillId="5" borderId="5" xfId="0" applyFill="1" applyBorder="1" applyAlignment="1" applyProtection="1">
      <alignment horizontal="center" vertical="top"/>
      <protection locked="0"/>
    </xf>
    <xf numFmtId="0" fontId="0" fillId="5" borderId="5" xfId="0" applyFill="1" applyBorder="1" applyAlignment="1">
      <alignment vertical="top"/>
    </xf>
    <xf numFmtId="0" fontId="0" fillId="5" borderId="5" xfId="0" applyFill="1" applyBorder="1" applyAlignment="1">
      <alignment vertical="top" wrapText="1"/>
    </xf>
    <xf numFmtId="0" fontId="0" fillId="5" borderId="11" xfId="0" applyFill="1" applyBorder="1" applyAlignment="1">
      <alignment vertical="top" wrapText="1"/>
    </xf>
    <xf numFmtId="0" fontId="0" fillId="5" borderId="6" xfId="0" applyFill="1" applyBorder="1" applyAlignment="1" applyProtection="1">
      <alignment horizontal="center" vertical="top"/>
      <protection locked="0"/>
    </xf>
    <xf numFmtId="0" fontId="0" fillId="5" borderId="6" xfId="0" applyFill="1" applyBorder="1" applyAlignment="1">
      <alignment horizontal="left" vertical="top"/>
    </xf>
    <xf numFmtId="0" fontId="11" fillId="0" borderId="0" xfId="0" applyFont="1" applyAlignment="1">
      <alignment wrapText="1"/>
    </xf>
    <xf numFmtId="0" fontId="11" fillId="0" borderId="1" xfId="0" applyFont="1" applyBorder="1" applyAlignment="1">
      <alignment wrapText="1"/>
    </xf>
    <xf numFmtId="0" fontId="11" fillId="0" borderId="9" xfId="0" applyFont="1" applyBorder="1" applyAlignment="1">
      <alignment vertical="top" wrapText="1"/>
    </xf>
    <xf numFmtId="0" fontId="0" fillId="6" borderId="11" xfId="0" applyFill="1" applyBorder="1" applyAlignment="1">
      <alignment vertical="top" wrapText="1"/>
    </xf>
    <xf numFmtId="0" fontId="0" fillId="6" borderId="1" xfId="0" applyFill="1" applyBorder="1" applyAlignment="1">
      <alignment wrapText="1"/>
    </xf>
    <xf numFmtId="0" fontId="0" fillId="0" borderId="1" xfId="0" applyBorder="1" applyAlignment="1" applyProtection="1">
      <alignment vertical="top"/>
      <protection locked="0"/>
    </xf>
    <xf numFmtId="0" fontId="2" fillId="4" borderId="5" xfId="0" applyFont="1" applyFill="1" applyBorder="1" applyAlignment="1">
      <alignment vertical="top"/>
    </xf>
    <xf numFmtId="0" fontId="0" fillId="0" borderId="1" xfId="0" applyBorder="1" applyAlignment="1" applyProtection="1">
      <alignment horizontal="right" vertical="top"/>
      <protection locked="0"/>
    </xf>
    <xf numFmtId="0" fontId="11" fillId="0" borderId="1" xfId="0" applyFont="1" applyBorder="1" applyAlignment="1" applyProtection="1">
      <alignment horizontal="right" vertical="top"/>
      <protection locked="0"/>
    </xf>
    <xf numFmtId="0" fontId="0" fillId="6" borderId="1" xfId="0" applyFill="1" applyBorder="1" applyAlignment="1" applyProtection="1">
      <alignment horizontal="right" vertical="top"/>
      <protection locked="0"/>
    </xf>
    <xf numFmtId="0" fontId="12" fillId="0" borderId="0" xfId="0" applyFont="1" applyAlignment="1">
      <alignment horizontal="left" vertical="top" wrapText="1"/>
    </xf>
    <xf numFmtId="0" fontId="11" fillId="0" borderId="5" xfId="0" applyFont="1" applyBorder="1" applyAlignment="1">
      <alignment horizontal="left" vertical="top" wrapText="1"/>
    </xf>
    <xf numFmtId="0" fontId="0" fillId="6" borderId="1" xfId="0" applyFill="1" applyBorder="1" applyAlignment="1" applyProtection="1">
      <alignment vertical="top"/>
      <protection locked="0"/>
    </xf>
    <xf numFmtId="0" fontId="0" fillId="6" borderId="0" xfId="0" applyFill="1" applyAlignment="1">
      <alignment vertical="top"/>
    </xf>
    <xf numFmtId="0" fontId="11" fillId="0" borderId="1" xfId="0" applyFont="1" applyBorder="1" applyAlignment="1" applyProtection="1">
      <alignment vertical="top"/>
      <protection locked="0"/>
    </xf>
    <xf numFmtId="0" fontId="11" fillId="6" borderId="1" xfId="0" applyFont="1" applyFill="1" applyBorder="1" applyAlignment="1">
      <alignment wrapText="1"/>
    </xf>
    <xf numFmtId="0" fontId="0" fillId="0" borderId="6" xfId="0" applyBorder="1" applyAlignment="1" applyProtection="1">
      <alignment vertical="top"/>
      <protection locked="0"/>
    </xf>
    <xf numFmtId="0" fontId="2" fillId="4" borderId="6" xfId="0" applyFont="1" applyFill="1" applyBorder="1" applyAlignment="1">
      <alignment vertical="top"/>
    </xf>
    <xf numFmtId="0" fontId="0" fillId="0" borderId="1" xfId="0"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0" fillId="0" borderId="2" xfId="0" applyBorder="1" applyAlignment="1">
      <alignment horizontal="left" vertical="top" wrapText="1"/>
    </xf>
    <xf numFmtId="0" fontId="11" fillId="0" borderId="1"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lignment horizontal="left" vertical="top"/>
    </xf>
    <xf numFmtId="0" fontId="11" fillId="0" borderId="6" xfId="0" applyFont="1" applyBorder="1" applyAlignment="1">
      <alignment vertical="top" wrapText="1"/>
    </xf>
    <xf numFmtId="0" fontId="11" fillId="0" borderId="6" xfId="0" applyFont="1" applyBorder="1" applyAlignment="1" applyProtection="1">
      <alignment horizontal="center" vertical="center"/>
      <protection locked="0"/>
    </xf>
    <xf numFmtId="0" fontId="0" fillId="0" borderId="0" xfId="0" applyAlignment="1">
      <alignment horizontal="center" vertical="center"/>
    </xf>
    <xf numFmtId="0" fontId="9" fillId="3" borderId="2" xfId="0" applyFont="1" applyFill="1" applyBorder="1" applyAlignment="1">
      <alignment vertical="top"/>
    </xf>
    <xf numFmtId="0" fontId="9" fillId="3" borderId="3" xfId="0" applyFont="1" applyFill="1" applyBorder="1" applyAlignment="1">
      <alignment vertical="top"/>
    </xf>
    <xf numFmtId="0" fontId="9" fillId="3" borderId="4" xfId="0" applyFont="1" applyFill="1" applyBorder="1" applyAlignment="1">
      <alignment vertical="top"/>
    </xf>
    <xf numFmtId="0" fontId="2" fillId="10" borderId="1" xfId="0" applyFont="1" applyFill="1" applyBorder="1" applyAlignment="1">
      <alignment vertical="top"/>
    </xf>
    <xf numFmtId="0" fontId="10" fillId="6" borderId="2" xfId="0" applyFont="1" applyFill="1" applyBorder="1" applyAlignment="1">
      <alignment vertical="top" wrapText="1"/>
    </xf>
    <xf numFmtId="0" fontId="0" fillId="0" borderId="5" xfId="0" applyBorder="1" applyAlignment="1" applyProtection="1">
      <alignment vertical="top"/>
      <protection locked="0"/>
    </xf>
    <xf numFmtId="0" fontId="27" fillId="0" borderId="11" xfId="0" applyFont="1" applyBorder="1" applyAlignment="1">
      <alignment vertical="top" wrapText="1"/>
    </xf>
    <xf numFmtId="0" fontId="12" fillId="6" borderId="2" xfId="0" applyFont="1" applyFill="1" applyBorder="1" applyAlignment="1">
      <alignment vertical="top" wrapText="1"/>
    </xf>
    <xf numFmtId="0" fontId="0" fillId="0" borderId="4" xfId="0" applyBorder="1" applyAlignment="1" applyProtection="1">
      <alignment vertical="top"/>
      <protection locked="0"/>
    </xf>
    <xf numFmtId="0" fontId="0" fillId="0" borderId="0" xfId="0" applyAlignment="1" applyProtection="1">
      <alignment vertical="top"/>
      <protection locked="0"/>
    </xf>
    <xf numFmtId="0" fontId="10" fillId="6" borderId="2" xfId="0" applyFont="1" applyFill="1" applyBorder="1" applyAlignment="1">
      <alignment horizontal="left" vertical="top" wrapText="1"/>
    </xf>
    <xf numFmtId="0" fontId="0" fillId="6" borderId="6" xfId="0" applyFill="1" applyBorder="1" applyAlignment="1">
      <alignment vertical="top" wrapText="1"/>
    </xf>
    <xf numFmtId="0" fontId="6" fillId="0" borderId="2" xfId="0" applyFont="1" applyBorder="1" applyAlignment="1">
      <alignment vertical="top"/>
    </xf>
    <xf numFmtId="0" fontId="6" fillId="0" borderId="3" xfId="0" applyFont="1" applyBorder="1" applyAlignment="1">
      <alignment vertical="top"/>
    </xf>
    <xf numFmtId="0" fontId="6" fillId="0" borderId="4" xfId="0" applyFont="1" applyBorder="1" applyAlignment="1">
      <alignment vertical="top"/>
    </xf>
    <xf numFmtId="0" fontId="29" fillId="0" borderId="0" xfId="0" applyFont="1"/>
    <xf numFmtId="0" fontId="0" fillId="0" borderId="8" xfId="0" applyBorder="1"/>
    <xf numFmtId="0" fontId="10" fillId="0" borderId="6" xfId="0" applyFont="1" applyBorder="1" applyAlignment="1">
      <alignment vertical="top" wrapText="1"/>
    </xf>
    <xf numFmtId="0" fontId="2" fillId="4" borderId="2" xfId="0" applyFont="1" applyFill="1" applyBorder="1" applyAlignment="1">
      <alignment vertical="top" wrapText="1"/>
    </xf>
    <xf numFmtId="0" fontId="3" fillId="6" borderId="1" xfId="0" applyFont="1" applyFill="1" applyBorder="1" applyAlignment="1">
      <alignment vertical="top" wrapText="1"/>
    </xf>
    <xf numFmtId="0" fontId="4" fillId="3" borderId="2" xfId="0" applyFont="1" applyFill="1" applyBorder="1" applyAlignment="1">
      <alignment vertical="top"/>
    </xf>
    <xf numFmtId="0" fontId="4" fillId="3" borderId="3" xfId="0" applyFont="1" applyFill="1" applyBorder="1" applyAlignment="1">
      <alignment vertical="top"/>
    </xf>
    <xf numFmtId="0" fontId="4" fillId="3" borderId="4" xfId="0" applyFont="1" applyFill="1" applyBorder="1" applyAlignment="1">
      <alignment vertical="top"/>
    </xf>
    <xf numFmtId="0" fontId="31" fillId="0" borderId="0" xfId="0" applyFont="1"/>
    <xf numFmtId="0" fontId="31" fillId="0" borderId="0" xfId="0" applyFont="1" applyAlignment="1">
      <alignment horizontal="center"/>
    </xf>
    <xf numFmtId="0" fontId="31" fillId="0" borderId="1" xfId="0" applyFont="1" applyBorder="1" applyAlignment="1" applyProtection="1">
      <alignment vertical="top" wrapText="1"/>
      <protection locked="0"/>
    </xf>
    <xf numFmtId="0" fontId="31" fillId="0" borderId="0" xfId="0" applyFont="1" applyAlignment="1">
      <alignment wrapText="1"/>
    </xf>
    <xf numFmtId="0" fontId="31" fillId="6" borderId="0" xfId="0" applyFont="1" applyFill="1"/>
    <xf numFmtId="0" fontId="34" fillId="0" borderId="0" xfId="0" applyFont="1" applyAlignment="1">
      <alignment horizontal="left" wrapText="1"/>
    </xf>
    <xf numFmtId="0" fontId="0" fillId="0" borderId="0" xfId="0" applyAlignment="1">
      <alignment horizontal="left"/>
    </xf>
    <xf numFmtId="0" fontId="31" fillId="0" borderId="0" xfId="0" applyFont="1" applyAlignment="1">
      <alignment vertical="top"/>
    </xf>
    <xf numFmtId="0" fontId="31" fillId="0" borderId="0" xfId="0" applyFont="1" applyAlignment="1">
      <alignment horizontal="center" vertical="center"/>
    </xf>
    <xf numFmtId="0" fontId="31" fillId="0" borderId="0" xfId="0" applyFont="1" applyAlignment="1">
      <alignment horizontal="center" vertical="top"/>
    </xf>
    <xf numFmtId="0" fontId="32" fillId="0" borderId="1" xfId="0" applyFont="1" applyBorder="1" applyAlignment="1" applyProtection="1">
      <alignment vertical="top" wrapText="1"/>
      <protection locked="0"/>
    </xf>
    <xf numFmtId="0" fontId="37" fillId="0" borderId="1" xfId="0" applyFont="1" applyBorder="1" applyAlignment="1">
      <alignment vertical="top" wrapText="1"/>
    </xf>
    <xf numFmtId="0" fontId="31" fillId="0" borderId="1" xfId="0" applyFont="1" applyBorder="1" applyAlignment="1">
      <alignment vertical="top" wrapText="1"/>
    </xf>
    <xf numFmtId="0" fontId="31" fillId="0" borderId="9" xfId="0" applyFont="1" applyBorder="1" applyAlignment="1" applyProtection="1">
      <alignment vertical="top" wrapText="1"/>
      <protection locked="0"/>
    </xf>
    <xf numFmtId="0" fontId="2" fillId="11" borderId="1" xfId="0" applyFont="1" applyFill="1" applyBorder="1" applyAlignment="1">
      <alignment vertical="top"/>
    </xf>
    <xf numFmtId="0" fontId="8" fillId="11" borderId="1" xfId="0" applyFont="1" applyFill="1" applyBorder="1" applyAlignment="1">
      <alignment vertical="top"/>
    </xf>
    <xf numFmtId="0" fontId="8" fillId="11" borderId="2" xfId="0" applyFont="1" applyFill="1" applyBorder="1" applyAlignment="1">
      <alignment vertical="top"/>
    </xf>
    <xf numFmtId="0" fontId="31" fillId="0" borderId="0" xfId="0" applyFont="1" applyAlignment="1">
      <alignment horizontal="right" vertical="center"/>
    </xf>
    <xf numFmtId="0" fontId="21" fillId="11" borderId="2" xfId="0" applyFont="1" applyFill="1" applyBorder="1" applyAlignment="1">
      <alignment vertical="top" wrapText="1"/>
    </xf>
    <xf numFmtId="0" fontId="23" fillId="11" borderId="2" xfId="0" applyFont="1" applyFill="1" applyBorder="1" applyAlignment="1">
      <alignment vertical="top" wrapText="1"/>
    </xf>
    <xf numFmtId="0" fontId="38" fillId="0" borderId="2" xfId="0" applyFont="1" applyBorder="1" applyAlignment="1">
      <alignment horizontal="center" vertical="center" wrapText="1"/>
    </xf>
    <xf numFmtId="0" fontId="40" fillId="11" borderId="1" xfId="0" applyFont="1" applyFill="1" applyBorder="1" applyAlignment="1">
      <alignment horizontal="center" vertical="top" wrapText="1"/>
    </xf>
    <xf numFmtId="0" fontId="41" fillId="0" borderId="1" xfId="0" applyFont="1" applyBorder="1" applyAlignment="1">
      <alignment horizontal="left" vertical="top" wrapText="1"/>
    </xf>
    <xf numFmtId="1" fontId="24" fillId="0" borderId="1" xfId="0" applyNumberFormat="1" applyFont="1" applyBorder="1" applyAlignment="1">
      <alignment horizontal="center" vertical="center" wrapText="1"/>
    </xf>
    <xf numFmtId="1" fontId="22" fillId="3" borderId="1" xfId="0" applyNumberFormat="1" applyFont="1" applyFill="1" applyBorder="1" applyAlignment="1">
      <alignment horizontal="center" vertical="center" wrapText="1"/>
    </xf>
    <xf numFmtId="0" fontId="45" fillId="0" borderId="0" xfId="0" applyFont="1"/>
    <xf numFmtId="0" fontId="45" fillId="0" borderId="0" xfId="0" applyFont="1" applyAlignment="1">
      <alignment horizontal="right" vertical="center"/>
    </xf>
    <xf numFmtId="0" fontId="45" fillId="6" borderId="0" xfId="0" applyFont="1" applyFill="1" applyAlignment="1">
      <alignment horizontal="right" vertical="center"/>
    </xf>
    <xf numFmtId="0" fontId="45" fillId="0" borderId="0" xfId="0" applyFont="1" applyAlignment="1">
      <alignment wrapText="1"/>
    </xf>
    <xf numFmtId="0" fontId="45" fillId="0" borderId="0" xfId="0" applyFont="1" applyAlignment="1">
      <alignment horizontal="center"/>
    </xf>
    <xf numFmtId="0" fontId="8" fillId="5" borderId="1" xfId="0" applyFont="1" applyFill="1" applyBorder="1" applyAlignment="1">
      <alignment vertical="top"/>
    </xf>
    <xf numFmtId="0" fontId="11" fillId="5" borderId="6" xfId="0" applyFont="1" applyFill="1" applyBorder="1" applyAlignment="1">
      <alignment horizontal="left" vertical="top" wrapText="1"/>
    </xf>
    <xf numFmtId="0" fontId="11" fillId="5" borderId="6" xfId="0" applyFont="1" applyFill="1" applyBorder="1" applyAlignment="1" applyProtection="1">
      <alignment horizontal="center" vertical="top"/>
      <protection locked="0"/>
    </xf>
    <xf numFmtId="0" fontId="2" fillId="11" borderId="1" xfId="0" applyFont="1" applyFill="1" applyBorder="1" applyAlignment="1">
      <alignment vertical="top" wrapText="1"/>
    </xf>
    <xf numFmtId="0" fontId="8" fillId="11" borderId="1" xfId="0" applyFont="1" applyFill="1" applyBorder="1" applyAlignment="1">
      <alignment vertical="top" wrapText="1"/>
    </xf>
    <xf numFmtId="0" fontId="8" fillId="11" borderId="6" xfId="0" applyFont="1" applyFill="1" applyBorder="1" applyAlignment="1">
      <alignment vertical="top"/>
    </xf>
    <xf numFmtId="0" fontId="0" fillId="0" borderId="0" xfId="0" applyAlignment="1" applyProtection="1">
      <alignment horizontal="center" vertical="top"/>
      <protection locked="0"/>
    </xf>
    <xf numFmtId="0" fontId="0" fillId="0" borderId="4" xfId="0" applyBorder="1" applyAlignment="1" applyProtection="1">
      <alignment horizontal="center" vertical="top"/>
      <protection locked="0"/>
    </xf>
    <xf numFmtId="0" fontId="0" fillId="0" borderId="15" xfId="0" applyBorder="1" applyAlignment="1" applyProtection="1">
      <alignment horizontal="center" vertical="top"/>
      <protection locked="0"/>
    </xf>
    <xf numFmtId="0" fontId="0" fillId="0" borderId="0" xfId="0" applyAlignment="1">
      <alignment horizontal="center" vertical="top"/>
    </xf>
    <xf numFmtId="0" fontId="8" fillId="5" borderId="1" xfId="0" applyFont="1" applyFill="1" applyBorder="1" applyAlignment="1">
      <alignment vertical="top" wrapText="1"/>
    </xf>
    <xf numFmtId="0" fontId="8" fillId="5" borderId="6" xfId="0" applyFont="1" applyFill="1" applyBorder="1" applyAlignment="1">
      <alignment vertical="top" wrapText="1"/>
    </xf>
    <xf numFmtId="0" fontId="2" fillId="5" borderId="5" xfId="0" applyFont="1" applyFill="1" applyBorder="1" applyAlignment="1">
      <alignment vertical="top"/>
    </xf>
    <xf numFmtId="0" fontId="0" fillId="0" borderId="6" xfId="0" applyBorder="1" applyAlignment="1" applyProtection="1">
      <alignment horizontal="center" vertical="top" wrapText="1"/>
      <protection locked="0"/>
    </xf>
    <xf numFmtId="0" fontId="0" fillId="7" borderId="0" xfId="0" applyFill="1" applyBorder="1"/>
    <xf numFmtId="0" fontId="31" fillId="0" borderId="0" xfId="0" applyFont="1" applyFill="1"/>
    <xf numFmtId="0" fontId="0" fillId="0" borderId="1" xfId="0" applyFill="1" applyBorder="1" applyAlignment="1">
      <alignment vertical="top" wrapText="1"/>
    </xf>
    <xf numFmtId="0" fontId="6" fillId="13" borderId="23" xfId="0" applyFont="1" applyFill="1" applyBorder="1" applyAlignment="1">
      <alignment horizontal="center" vertical="center" wrapText="1"/>
    </xf>
    <xf numFmtId="0" fontId="0" fillId="0" borderId="0" xfId="0" applyBorder="1"/>
    <xf numFmtId="0" fontId="35" fillId="15" borderId="23" xfId="0" applyFont="1" applyFill="1" applyBorder="1" applyAlignment="1">
      <alignment horizontal="center" vertical="center" wrapText="1"/>
    </xf>
    <xf numFmtId="0" fontId="6" fillId="13" borderId="26" xfId="0" applyFont="1" applyFill="1" applyBorder="1" applyAlignment="1">
      <alignment horizontal="center" vertical="center" wrapText="1"/>
    </xf>
    <xf numFmtId="0" fontId="9" fillId="0" borderId="16" xfId="0" applyFont="1" applyBorder="1" applyAlignment="1">
      <alignment vertical="center" wrapText="1"/>
    </xf>
    <xf numFmtId="0" fontId="9" fillId="0" borderId="17" xfId="0" applyFont="1" applyBorder="1" applyAlignment="1">
      <alignment vertical="center" wrapText="1"/>
    </xf>
    <xf numFmtId="0" fontId="0" fillId="17" borderId="0" xfId="0" applyFill="1" applyAlignment="1">
      <alignment wrapText="1"/>
    </xf>
    <xf numFmtId="0" fontId="34" fillId="17" borderId="0" xfId="0" applyFont="1" applyFill="1" applyAlignment="1">
      <alignment horizontal="left" wrapText="1"/>
    </xf>
    <xf numFmtId="0" fontId="0" fillId="17" borderId="22" xfId="0" applyFill="1" applyBorder="1"/>
    <xf numFmtId="0" fontId="0" fillId="17" borderId="29" xfId="0" applyFill="1" applyBorder="1"/>
    <xf numFmtId="0" fontId="5" fillId="6" borderId="0" xfId="0" applyFont="1" applyFill="1"/>
    <xf numFmtId="0" fontId="5" fillId="6" borderId="0" xfId="0" applyFont="1" applyFill="1" applyAlignment="1">
      <alignment wrapText="1"/>
    </xf>
    <xf numFmtId="0" fontId="5" fillId="6" borderId="0" xfId="0" applyFont="1" applyFill="1" applyAlignment="1">
      <alignment horizontal="center"/>
    </xf>
    <xf numFmtId="0" fontId="5" fillId="0" borderId="0" xfId="0" applyFont="1" applyAlignment="1">
      <alignment horizontal="right" vertical="center"/>
    </xf>
    <xf numFmtId="0" fontId="5" fillId="6" borderId="0" xfId="0" applyFont="1" applyFill="1" applyAlignment="1">
      <alignment horizontal="left" vertical="top"/>
    </xf>
    <xf numFmtId="0" fontId="5" fillId="6" borderId="0" xfId="0" applyFont="1" applyFill="1" applyAlignment="1">
      <alignment horizontal="center" vertical="top"/>
    </xf>
    <xf numFmtId="1" fontId="5" fillId="6" borderId="0" xfId="0" applyNumberFormat="1" applyFont="1" applyFill="1" applyAlignment="1">
      <alignment horizontal="center" vertical="top"/>
    </xf>
    <xf numFmtId="0" fontId="5" fillId="6" borderId="0" xfId="0" applyFont="1" applyFill="1" applyAlignment="1">
      <alignment horizontal="right" vertical="center"/>
    </xf>
    <xf numFmtId="0" fontId="5" fillId="0" borderId="0" xfId="0" applyFont="1" applyFill="1"/>
    <xf numFmtId="0" fontId="5" fillId="0" borderId="0" xfId="0" applyFont="1" applyFill="1" applyBorder="1"/>
    <xf numFmtId="0" fontId="5" fillId="7" borderId="0" xfId="0" applyFont="1" applyFill="1" applyBorder="1"/>
    <xf numFmtId="0" fontId="5" fillId="0" borderId="0" xfId="0" applyFont="1" applyFill="1" applyAlignment="1">
      <alignment wrapText="1"/>
    </xf>
    <xf numFmtId="0" fontId="5" fillId="0" borderId="0" xfId="0" applyFont="1" applyAlignment="1">
      <alignment horizontal="center" vertical="top"/>
    </xf>
    <xf numFmtId="0" fontId="5" fillId="0" borderId="0" xfId="0" applyFont="1" applyAlignment="1">
      <alignment horizontal="left" vertical="top"/>
    </xf>
    <xf numFmtId="0" fontId="5" fillId="0" borderId="8" xfId="0" applyFont="1" applyBorder="1"/>
    <xf numFmtId="0" fontId="5" fillId="0" borderId="8" xfId="0" applyFont="1" applyBorder="1" applyAlignment="1">
      <alignment horizontal="center"/>
    </xf>
    <xf numFmtId="0" fontId="5" fillId="0" borderId="0" xfId="0" applyFont="1" applyAlignment="1">
      <alignment horizontal="center" vertical="center"/>
    </xf>
    <xf numFmtId="0" fontId="5" fillId="0" borderId="0" xfId="0" applyFont="1" applyAlignment="1">
      <alignment horizontal="right" vertical="center" wrapText="1"/>
    </xf>
    <xf numFmtId="1" fontId="48" fillId="6" borderId="24" xfId="0" applyNumberFormat="1" applyFont="1" applyFill="1" applyBorder="1" applyAlignment="1">
      <alignment horizontal="center" vertical="center" wrapText="1"/>
    </xf>
    <xf numFmtId="0" fontId="10" fillId="0" borderId="0" xfId="0" applyFont="1" applyFill="1" applyBorder="1"/>
    <xf numFmtId="0" fontId="10" fillId="0" borderId="0" xfId="0" applyFont="1" applyFill="1"/>
    <xf numFmtId="0" fontId="10" fillId="17" borderId="20" xfId="0" applyFont="1" applyFill="1" applyBorder="1"/>
    <xf numFmtId="0" fontId="10" fillId="0" borderId="0" xfId="0" applyFont="1"/>
    <xf numFmtId="0" fontId="51" fillId="11" borderId="32" xfId="0" applyFont="1" applyFill="1" applyBorder="1" applyAlignment="1">
      <alignment horizontal="center" vertical="top"/>
    </xf>
    <xf numFmtId="9" fontId="52" fillId="0" borderId="33" xfId="0" applyNumberFormat="1" applyFont="1" applyBorder="1"/>
    <xf numFmtId="0" fontId="51" fillId="11" borderId="34" xfId="0" applyFont="1" applyFill="1" applyBorder="1" applyAlignment="1">
      <alignment horizontal="center" vertical="top"/>
    </xf>
    <xf numFmtId="9" fontId="52" fillId="0" borderId="36" xfId="0" applyNumberFormat="1" applyFont="1" applyBorder="1"/>
    <xf numFmtId="1" fontId="24" fillId="6" borderId="24" xfId="0" applyNumberFormat="1" applyFont="1" applyFill="1" applyBorder="1" applyAlignment="1">
      <alignment horizontal="center" vertical="center" wrapText="1"/>
    </xf>
    <xf numFmtId="1" fontId="24" fillId="0" borderId="24" xfId="0" applyNumberFormat="1" applyFont="1" applyBorder="1" applyAlignment="1">
      <alignment horizontal="center" vertical="center" wrapText="1"/>
    </xf>
    <xf numFmtId="1" fontId="24" fillId="6" borderId="28" xfId="0" applyNumberFormat="1" applyFont="1" applyFill="1" applyBorder="1" applyAlignment="1">
      <alignment horizontal="center" vertical="center" wrapText="1"/>
    </xf>
    <xf numFmtId="0" fontId="0" fillId="0" borderId="18" xfId="0" applyBorder="1" applyAlignment="1" applyProtection="1">
      <alignment horizontal="center" wrapText="1"/>
      <protection locked="0"/>
    </xf>
    <xf numFmtId="0" fontId="0" fillId="0" borderId="16" xfId="0" applyBorder="1" applyAlignment="1" applyProtection="1">
      <alignment horizontal="center" wrapText="1"/>
      <protection locked="0"/>
    </xf>
    <xf numFmtId="0" fontId="54" fillId="0" borderId="17" xfId="0" applyFont="1" applyBorder="1" applyAlignment="1">
      <alignment horizontal="right" wrapText="1"/>
    </xf>
    <xf numFmtId="0" fontId="54" fillId="0" borderId="18" xfId="0" applyFont="1" applyBorder="1" applyAlignment="1">
      <alignment horizontal="right" wrapText="1"/>
    </xf>
    <xf numFmtId="0" fontId="54" fillId="0" borderId="19" xfId="0" applyFont="1" applyBorder="1" applyAlignment="1">
      <alignment horizontal="right" wrapText="1"/>
    </xf>
    <xf numFmtId="0" fontId="47" fillId="12" borderId="17" xfId="0" applyFont="1" applyFill="1" applyBorder="1" applyAlignment="1">
      <alignment horizontal="center" wrapText="1"/>
    </xf>
    <xf numFmtId="0" fontId="47" fillId="12" borderId="18" xfId="0" applyFont="1" applyFill="1" applyBorder="1" applyAlignment="1">
      <alignment horizontal="center" wrapText="1"/>
    </xf>
    <xf numFmtId="0" fontId="47" fillId="12" borderId="19" xfId="0" applyFont="1" applyFill="1" applyBorder="1" applyAlignment="1">
      <alignment horizontal="center" wrapText="1"/>
    </xf>
    <xf numFmtId="0" fontId="52" fillId="3" borderId="1" xfId="0" applyFont="1" applyFill="1" applyBorder="1" applyAlignment="1">
      <alignment horizontal="left" vertical="top" wrapText="1"/>
    </xf>
    <xf numFmtId="0" fontId="51" fillId="16" borderId="30" xfId="0" applyFont="1" applyFill="1" applyBorder="1" applyAlignment="1">
      <alignment horizontal="center" vertical="top"/>
    </xf>
    <xf numFmtId="0" fontId="51" fillId="16" borderId="6" xfId="0" applyFont="1" applyFill="1" applyBorder="1" applyAlignment="1">
      <alignment horizontal="center" vertical="top"/>
    </xf>
    <xf numFmtId="0" fontId="51" fillId="16" borderId="31" xfId="0" applyFont="1" applyFill="1" applyBorder="1" applyAlignment="1">
      <alignment horizontal="center" vertical="top"/>
    </xf>
    <xf numFmtId="0" fontId="21" fillId="12" borderId="17" xfId="0" applyFont="1" applyFill="1" applyBorder="1" applyAlignment="1">
      <alignment horizontal="center" vertical="center" wrapText="1"/>
    </xf>
    <xf numFmtId="0" fontId="21" fillId="12" borderId="18" xfId="0" applyFont="1" applyFill="1" applyBorder="1" applyAlignment="1">
      <alignment horizontal="center" vertical="center" wrapText="1"/>
    </xf>
    <xf numFmtId="0" fontId="21" fillId="12" borderId="19" xfId="0" applyFont="1" applyFill="1" applyBorder="1" applyAlignment="1">
      <alignment horizontal="center" vertical="center" wrapText="1"/>
    </xf>
    <xf numFmtId="0" fontId="0" fillId="0" borderId="17" xfId="0" applyBorder="1" applyAlignment="1" applyProtection="1">
      <alignment horizontal="center" wrapText="1"/>
      <protection locked="0"/>
    </xf>
    <xf numFmtId="0" fontId="0" fillId="0" borderId="18" xfId="0" applyBorder="1" applyAlignment="1" applyProtection="1">
      <alignment horizontal="center" wrapText="1"/>
      <protection locked="0"/>
    </xf>
    <xf numFmtId="0" fontId="0" fillId="0" borderId="19" xfId="0" applyBorder="1" applyAlignment="1" applyProtection="1">
      <alignment horizontal="center" wrapText="1"/>
      <protection locked="0"/>
    </xf>
    <xf numFmtId="0" fontId="49" fillId="18" borderId="17" xfId="0" applyFont="1" applyFill="1" applyBorder="1" applyAlignment="1">
      <alignment horizontal="center" vertical="center" wrapText="1"/>
    </xf>
    <xf numFmtId="0" fontId="49" fillId="18" borderId="19" xfId="0" applyFont="1" applyFill="1" applyBorder="1" applyAlignment="1">
      <alignment horizontal="center" vertical="center" wrapText="1"/>
    </xf>
    <xf numFmtId="2" fontId="50" fillId="14" borderId="22" xfId="0" applyNumberFormat="1" applyFont="1" applyFill="1" applyBorder="1" applyAlignment="1">
      <alignment horizontal="center" vertical="center" wrapText="1"/>
    </xf>
    <xf numFmtId="2" fontId="50" fillId="14" borderId="20" xfId="0" applyNumberFormat="1" applyFont="1" applyFill="1" applyBorder="1" applyAlignment="1">
      <alignment horizontal="center" vertical="center" wrapText="1"/>
    </xf>
    <xf numFmtId="2" fontId="50" fillId="14" borderId="25" xfId="0" applyNumberFormat="1" applyFont="1" applyFill="1" applyBorder="1" applyAlignment="1">
      <alignment horizontal="center" vertical="center" wrapText="1"/>
    </xf>
    <xf numFmtId="2" fontId="50" fillId="14" borderId="21" xfId="0" applyNumberFormat="1" applyFont="1" applyFill="1" applyBorder="1" applyAlignment="1">
      <alignment horizontal="center" vertical="center" wrapText="1"/>
    </xf>
    <xf numFmtId="2" fontId="50" fillId="14" borderId="27" xfId="0" applyNumberFormat="1" applyFont="1" applyFill="1" applyBorder="1" applyAlignment="1">
      <alignment horizontal="center" vertical="center" wrapText="1"/>
    </xf>
    <xf numFmtId="2" fontId="50" fillId="14" borderId="10" xfId="0" applyNumberFormat="1" applyFont="1" applyFill="1" applyBorder="1" applyAlignment="1">
      <alignment horizontal="center" vertical="center" wrapText="1"/>
    </xf>
    <xf numFmtId="0" fontId="9" fillId="17" borderId="17" xfId="0" applyFont="1" applyFill="1" applyBorder="1" applyAlignment="1">
      <alignment horizontal="center" vertical="center" wrapText="1"/>
    </xf>
    <xf numFmtId="0" fontId="9" fillId="17" borderId="18" xfId="0" applyFont="1" applyFill="1" applyBorder="1" applyAlignment="1">
      <alignment horizontal="center" vertical="center" wrapText="1"/>
    </xf>
    <xf numFmtId="0" fontId="9" fillId="17" borderId="19" xfId="0" applyFont="1" applyFill="1" applyBorder="1" applyAlignment="1">
      <alignment horizontal="center" vertical="center" wrapText="1"/>
    </xf>
    <xf numFmtId="0" fontId="52" fillId="3" borderId="35" xfId="0" applyFont="1" applyFill="1" applyBorder="1" applyAlignment="1">
      <alignment horizontal="left" vertical="top" wrapText="1"/>
    </xf>
    <xf numFmtId="0" fontId="47" fillId="12" borderId="13" xfId="0" applyFont="1" applyFill="1" applyBorder="1" applyAlignment="1">
      <alignment horizontal="center" wrapText="1"/>
    </xf>
    <xf numFmtId="0" fontId="47" fillId="12" borderId="14" xfId="0" applyFont="1" applyFill="1" applyBorder="1" applyAlignment="1">
      <alignment horizontal="center" wrapText="1"/>
    </xf>
    <xf numFmtId="0" fontId="47" fillId="12" borderId="15" xfId="0" applyFont="1" applyFill="1" applyBorder="1" applyAlignment="1">
      <alignment horizontal="center" wrapText="1"/>
    </xf>
    <xf numFmtId="0" fontId="8" fillId="16" borderId="30" xfId="0" applyFont="1" applyFill="1" applyBorder="1" applyAlignment="1">
      <alignment horizontal="center" vertical="top"/>
    </xf>
    <xf numFmtId="0" fontId="8" fillId="16" borderId="6" xfId="0" applyFont="1" applyFill="1" applyBorder="1" applyAlignment="1">
      <alignment horizontal="center" vertical="top"/>
    </xf>
    <xf numFmtId="0" fontId="8" fillId="16" borderId="31" xfId="0" applyFont="1" applyFill="1" applyBorder="1" applyAlignment="1">
      <alignment horizontal="center" vertical="top"/>
    </xf>
    <xf numFmtId="0" fontId="52" fillId="3" borderId="2" xfId="0" applyFont="1" applyFill="1" applyBorder="1" applyAlignment="1">
      <alignment horizontal="left" vertical="top" wrapText="1"/>
    </xf>
    <xf numFmtId="0" fontId="52" fillId="3" borderId="3" xfId="0" applyFont="1" applyFill="1" applyBorder="1" applyAlignment="1">
      <alignment horizontal="left" vertical="top" wrapText="1"/>
    </xf>
    <xf numFmtId="0" fontId="52" fillId="3" borderId="4" xfId="0" applyFont="1" applyFill="1" applyBorder="1" applyAlignment="1">
      <alignment horizontal="left" vertical="top" wrapText="1"/>
    </xf>
    <xf numFmtId="0" fontId="6" fillId="3" borderId="2" xfId="0" applyFont="1" applyFill="1" applyBorder="1" applyAlignment="1">
      <alignment horizontal="center" vertical="top" wrapText="1"/>
    </xf>
    <xf numFmtId="0" fontId="6" fillId="3" borderId="3" xfId="0" applyFont="1" applyFill="1" applyBorder="1" applyAlignment="1">
      <alignment horizontal="center" vertical="top" wrapText="1"/>
    </xf>
    <xf numFmtId="0" fontId="30" fillId="3" borderId="4" xfId="0" applyFont="1" applyFill="1" applyBorder="1" applyAlignment="1">
      <alignment horizontal="center" vertical="top" wrapText="1"/>
    </xf>
    <xf numFmtId="0" fontId="20" fillId="11" borderId="1" xfId="0" applyFont="1" applyFill="1" applyBorder="1" applyAlignment="1">
      <alignment horizontal="center" vertical="top" wrapText="1"/>
    </xf>
    <xf numFmtId="0" fontId="39" fillId="0" borderId="3" xfId="0" applyFont="1" applyBorder="1" applyAlignment="1">
      <alignment horizontal="center" vertical="top" wrapText="1"/>
    </xf>
    <xf numFmtId="0" fontId="39" fillId="0" borderId="4" xfId="0" applyFont="1" applyBorder="1" applyAlignment="1">
      <alignment horizontal="center" vertical="top" wrapText="1"/>
    </xf>
    <xf numFmtId="0" fontId="9" fillId="5" borderId="2" xfId="0" applyFont="1" applyFill="1" applyBorder="1" applyAlignment="1">
      <alignment horizontal="center" vertical="top"/>
    </xf>
    <xf numFmtId="0" fontId="9" fillId="5" borderId="3" xfId="0" applyFont="1" applyFill="1" applyBorder="1" applyAlignment="1">
      <alignment horizontal="center" vertical="top"/>
    </xf>
    <xf numFmtId="0" fontId="9" fillId="5" borderId="4" xfId="0" applyFont="1" applyFill="1" applyBorder="1" applyAlignment="1">
      <alignment horizontal="center" vertical="top" wrapText="1"/>
    </xf>
    <xf numFmtId="0" fontId="8" fillId="2" borderId="2" xfId="0" applyFont="1" applyFill="1" applyBorder="1" applyAlignment="1">
      <alignment horizontal="center" vertical="top"/>
    </xf>
    <xf numFmtId="0" fontId="8" fillId="2" borderId="3" xfId="0" applyFont="1" applyFill="1" applyBorder="1" applyAlignment="1">
      <alignment horizontal="center" vertical="top"/>
    </xf>
    <xf numFmtId="0" fontId="30" fillId="2" borderId="4" xfId="0" applyFont="1" applyFill="1" applyBorder="1" applyAlignment="1">
      <alignment horizontal="center" vertical="top" wrapText="1"/>
    </xf>
    <xf numFmtId="0" fontId="9" fillId="3" borderId="2" xfId="0" applyFont="1" applyFill="1" applyBorder="1" applyAlignment="1">
      <alignment horizontal="center" vertical="top"/>
    </xf>
    <xf numFmtId="0" fontId="9" fillId="3" borderId="3" xfId="0" applyFont="1" applyFill="1" applyBorder="1" applyAlignment="1">
      <alignment horizontal="center" vertical="top"/>
    </xf>
    <xf numFmtId="0" fontId="9" fillId="3" borderId="4" xfId="0" applyFont="1" applyFill="1" applyBorder="1" applyAlignment="1">
      <alignment horizontal="center" vertical="top"/>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9" fillId="0" borderId="2" xfId="0" applyFont="1" applyBorder="1" applyAlignment="1">
      <alignment horizontal="center" vertical="top"/>
    </xf>
    <xf numFmtId="0" fontId="9" fillId="0" borderId="3" xfId="0" applyFont="1" applyBorder="1" applyAlignment="1">
      <alignment horizontal="center" vertical="top"/>
    </xf>
    <xf numFmtId="0" fontId="33" fillId="0" borderId="4" xfId="0" applyFont="1" applyBorder="1" applyAlignment="1">
      <alignment horizontal="center" vertical="top" wrapText="1"/>
    </xf>
    <xf numFmtId="0" fontId="9" fillId="3" borderId="4" xfId="0" applyFont="1" applyFill="1" applyBorder="1" applyAlignment="1">
      <alignment horizontal="center" vertical="top" wrapText="1"/>
    </xf>
    <xf numFmtId="0" fontId="35" fillId="0" borderId="1" xfId="0" applyFont="1" applyBorder="1" applyAlignment="1">
      <alignment horizontal="center" vertical="top"/>
    </xf>
    <xf numFmtId="0" fontId="43" fillId="0" borderId="1" xfId="0" applyFont="1" applyBorder="1" applyAlignment="1">
      <alignment horizontal="center" vertical="top" wrapText="1"/>
    </xf>
    <xf numFmtId="0" fontId="6" fillId="3" borderId="4"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4" xfId="0" applyFont="1" applyFill="1" applyBorder="1" applyAlignment="1">
      <alignment horizontal="center" vertical="top" wrapText="1"/>
    </xf>
    <xf numFmtId="0" fontId="9" fillId="3" borderId="2" xfId="0" applyFont="1" applyFill="1" applyBorder="1" applyAlignment="1">
      <alignment horizontal="center" vertical="top" wrapText="1"/>
    </xf>
    <xf numFmtId="0" fontId="9" fillId="3" borderId="3" xfId="0" applyFont="1" applyFill="1" applyBorder="1" applyAlignment="1">
      <alignment horizontal="center" vertical="top" wrapText="1"/>
    </xf>
    <xf numFmtId="0" fontId="42" fillId="2" borderId="2" xfId="0" applyFont="1" applyFill="1" applyBorder="1" applyAlignment="1">
      <alignment horizontal="center" vertical="top" wrapText="1"/>
    </xf>
    <xf numFmtId="0" fontId="42" fillId="2" borderId="3" xfId="0" applyFont="1" applyFill="1" applyBorder="1" applyAlignment="1">
      <alignment horizontal="center" vertical="top" wrapText="1"/>
    </xf>
    <xf numFmtId="0" fontId="42" fillId="2" borderId="4" xfId="0" applyFont="1" applyFill="1" applyBorder="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9" fillId="3" borderId="7" xfId="0" applyFont="1" applyFill="1" applyBorder="1" applyAlignment="1">
      <alignment horizontal="center" vertical="top" wrapText="1"/>
    </xf>
    <xf numFmtId="0" fontId="9" fillId="3" borderId="8" xfId="0" applyFont="1" applyFill="1" applyBorder="1" applyAlignment="1">
      <alignment horizontal="center" vertical="top" wrapText="1"/>
    </xf>
    <xf numFmtId="0" fontId="9" fillId="3" borderId="9" xfId="0" applyFont="1" applyFill="1" applyBorder="1" applyAlignment="1">
      <alignment horizontal="center" vertical="top" wrapText="1"/>
    </xf>
    <xf numFmtId="0" fontId="35" fillId="0" borderId="1" xfId="0" applyFont="1" applyBorder="1" applyAlignment="1">
      <alignment horizontal="center" vertical="top" wrapText="1"/>
    </xf>
    <xf numFmtId="0" fontId="9" fillId="3" borderId="7" xfId="0" applyFont="1" applyFill="1" applyBorder="1" applyAlignment="1">
      <alignment horizontal="center" vertical="top"/>
    </xf>
    <xf numFmtId="0" fontId="9" fillId="3" borderId="8" xfId="0" applyFont="1" applyFill="1" applyBorder="1" applyAlignment="1">
      <alignment horizontal="center" vertical="top"/>
    </xf>
    <xf numFmtId="0" fontId="9" fillId="3" borderId="9" xfId="0" applyFont="1" applyFill="1" applyBorder="1" applyAlignment="1">
      <alignment horizontal="center" vertical="top"/>
    </xf>
    <xf numFmtId="0" fontId="6" fillId="3" borderId="3" xfId="0" applyFont="1" applyFill="1" applyBorder="1" applyAlignment="1">
      <alignment horizontal="center" vertical="center" wrapText="1"/>
    </xf>
    <xf numFmtId="0" fontId="4" fillId="3" borderId="2" xfId="0" applyFont="1" applyFill="1" applyBorder="1" applyAlignment="1">
      <alignment horizontal="center" vertical="top"/>
    </xf>
    <xf numFmtId="0" fontId="4" fillId="3" borderId="3" xfId="0" applyFont="1" applyFill="1" applyBorder="1" applyAlignment="1">
      <alignment horizontal="center" vertical="top"/>
    </xf>
    <xf numFmtId="0" fontId="4" fillId="3" borderId="4" xfId="0" applyFont="1" applyFill="1" applyBorder="1" applyAlignment="1">
      <alignment horizontal="center" vertical="top"/>
    </xf>
    <xf numFmtId="0" fontId="42" fillId="2" borderId="2" xfId="0" applyFont="1" applyFill="1" applyBorder="1" applyAlignment="1">
      <alignment horizontal="center" vertical="top"/>
    </xf>
    <xf numFmtId="0" fontId="42" fillId="2" borderId="3" xfId="0" applyFont="1" applyFill="1" applyBorder="1" applyAlignment="1">
      <alignment horizontal="center" vertical="top"/>
    </xf>
    <xf numFmtId="0" fontId="42" fillId="2" borderId="3" xfId="0" applyFont="1" applyFill="1" applyBorder="1" applyAlignment="1">
      <alignment horizontal="center" vertical="center"/>
    </xf>
    <xf numFmtId="0" fontId="43" fillId="2" borderId="4" xfId="0" applyFont="1" applyFill="1" applyBorder="1" applyAlignment="1">
      <alignment horizontal="center" vertical="top" wrapText="1"/>
    </xf>
    <xf numFmtId="0" fontId="35" fillId="0" borderId="1" xfId="0" applyFont="1" applyBorder="1" applyAlignment="1">
      <alignment horizontal="center" vertical="center"/>
    </xf>
    <xf numFmtId="0" fontId="46" fillId="3" borderId="2" xfId="0" applyFont="1" applyFill="1" applyBorder="1" applyAlignment="1">
      <alignment horizontal="center" vertical="top" wrapText="1"/>
    </xf>
    <xf numFmtId="0" fontId="46" fillId="3" borderId="3" xfId="0" applyFont="1" applyFill="1" applyBorder="1" applyAlignment="1">
      <alignment horizontal="center" vertical="top" wrapText="1"/>
    </xf>
    <xf numFmtId="0" fontId="46" fillId="3" borderId="4" xfId="0" applyFont="1" applyFill="1" applyBorder="1" applyAlignment="1">
      <alignment horizontal="center" vertical="top" wrapText="1"/>
    </xf>
    <xf numFmtId="0" fontId="30" fillId="0" borderId="4" xfId="0" applyFont="1" applyBorder="1" applyAlignment="1">
      <alignment horizontal="center" vertical="top" wrapText="1"/>
    </xf>
    <xf numFmtId="0" fontId="8"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0" fontId="6" fillId="3" borderId="1" xfId="0" applyFont="1" applyFill="1" applyBorder="1" applyAlignment="1">
      <alignment horizontal="center" vertical="top" wrapText="1"/>
    </xf>
    <xf numFmtId="0" fontId="30" fillId="3" borderId="1" xfId="0" applyFont="1" applyFill="1" applyBorder="1" applyAlignment="1">
      <alignment horizontal="center" vertical="top" wrapText="1"/>
    </xf>
    <xf numFmtId="0" fontId="6" fillId="3" borderId="13" xfId="0" applyFont="1" applyFill="1" applyBorder="1" applyAlignment="1">
      <alignment horizontal="center" vertical="top" wrapText="1"/>
    </xf>
    <xf numFmtId="0" fontId="6" fillId="3" borderId="14" xfId="0" applyFont="1" applyFill="1" applyBorder="1" applyAlignment="1">
      <alignment horizontal="center" vertical="top" wrapText="1"/>
    </xf>
    <xf numFmtId="0" fontId="30" fillId="3" borderId="15" xfId="0" applyFont="1" applyFill="1" applyBorder="1" applyAlignment="1">
      <alignment horizontal="center" vertical="top" wrapText="1"/>
    </xf>
    <xf numFmtId="0" fontId="6" fillId="3" borderId="7" xfId="0" applyFont="1" applyFill="1" applyBorder="1" applyAlignment="1">
      <alignment horizontal="center" vertical="top" wrapText="1"/>
    </xf>
    <xf numFmtId="0" fontId="6" fillId="3" borderId="8" xfId="0" applyFont="1" applyFill="1" applyBorder="1" applyAlignment="1">
      <alignment horizontal="center" vertical="top" wrapText="1"/>
    </xf>
    <xf numFmtId="0" fontId="6" fillId="3" borderId="9" xfId="0" applyFont="1" applyFill="1" applyBorder="1" applyAlignment="1">
      <alignment horizontal="center" vertical="top" wrapText="1"/>
    </xf>
  </cellXfs>
  <cellStyles count="2">
    <cellStyle name="Normal" xfId="0" builtinId="0"/>
    <cellStyle name="Percent" xfId="1" builtinId="5"/>
  </cellStyles>
  <dxfs count="6">
    <dxf>
      <fill>
        <patternFill patternType="solid">
          <fgColor rgb="FF3333FF"/>
          <bgColor rgb="FF000000"/>
        </patternFill>
      </fill>
    </dxf>
    <dxf>
      <fill>
        <patternFill patternType="solid">
          <fgColor rgb="FF3333FF"/>
          <bgColor rgb="FF000000"/>
        </patternFill>
      </fill>
    </dxf>
    <dxf>
      <fill>
        <patternFill patternType="solid">
          <fgColor rgb="FF3333FF"/>
          <bgColor rgb="FF000000"/>
        </patternFill>
      </fill>
    </dxf>
    <dxf>
      <fill>
        <patternFill patternType="solid">
          <fgColor rgb="FF3333FF"/>
          <bgColor rgb="FF000000"/>
        </patternFill>
      </fill>
    </dxf>
    <dxf>
      <fill>
        <patternFill patternType="solid">
          <fgColor rgb="FF3333FF"/>
          <bgColor rgb="FF000000"/>
        </patternFill>
      </fill>
    </dxf>
    <dxf>
      <fill>
        <patternFill patternType="solid">
          <fgColor rgb="FF3333FF"/>
          <bgColor rgb="FF000000"/>
        </patternFill>
      </fill>
    </dxf>
  </dxfs>
  <tableStyles count="0" defaultTableStyle="TableStyleMedium2" defaultPivotStyle="PivotStyleLight16"/>
  <colors>
    <mruColors>
      <color rgb="FF3333FF"/>
      <color rgb="FF0000CC"/>
      <color rgb="FFFFFF99"/>
      <color rgb="FF0000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78"/>
  <sheetViews>
    <sheetView zoomScale="90" zoomScaleNormal="90" workbookViewId="0">
      <selection activeCell="F9" sqref="F9"/>
    </sheetView>
  </sheetViews>
  <sheetFormatPr defaultRowHeight="15.75" x14ac:dyDescent="0.25"/>
  <cols>
    <col min="1" max="1" width="26.28515625" style="15" customWidth="1"/>
    <col min="2" max="2" width="31.42578125" style="233" customWidth="1"/>
    <col min="3" max="3" width="28.5703125" style="233" customWidth="1"/>
    <col min="4" max="4" width="26" style="233" customWidth="1"/>
    <col min="5" max="5" width="7.28515625" style="307" customWidth="1"/>
  </cols>
  <sheetData>
    <row r="1" spans="1:5" ht="16.5" thickBot="1" x14ac:dyDescent="0.3">
      <c r="A1" s="317" t="s">
        <v>2633</v>
      </c>
      <c r="B1" s="318"/>
      <c r="C1" s="318"/>
      <c r="D1" s="319"/>
      <c r="E1" s="304"/>
    </row>
    <row r="2" spans="1:5" ht="29.25" customHeight="1" thickBot="1" x14ac:dyDescent="0.3">
      <c r="A2" s="279" t="s">
        <v>2632</v>
      </c>
      <c r="B2" s="330"/>
      <c r="C2" s="331"/>
      <c r="D2" s="332"/>
      <c r="E2" s="305"/>
    </row>
    <row r="3" spans="1:5" ht="29.25" customHeight="1" thickBot="1" x14ac:dyDescent="0.3">
      <c r="A3" s="279" t="s">
        <v>2635</v>
      </c>
      <c r="B3" s="315"/>
      <c r="C3" s="280" t="s">
        <v>2636</v>
      </c>
      <c r="D3" s="316"/>
      <c r="E3" s="305"/>
    </row>
    <row r="4" spans="1:5" ht="29.25" customHeight="1" thickBot="1" x14ac:dyDescent="0.3">
      <c r="A4" s="279" t="s">
        <v>2637</v>
      </c>
      <c r="B4" s="330"/>
      <c r="C4" s="331"/>
      <c r="D4" s="332"/>
      <c r="E4" s="305"/>
    </row>
    <row r="5" spans="1:5" ht="13.5" customHeight="1" thickBot="1" x14ac:dyDescent="0.3">
      <c r="A5" s="341"/>
      <c r="B5" s="342"/>
      <c r="C5" s="342"/>
      <c r="D5" s="343"/>
      <c r="E5" s="305"/>
    </row>
    <row r="6" spans="1:5" ht="31.5" customHeight="1" thickBot="1" x14ac:dyDescent="0.3">
      <c r="A6" s="327" t="s">
        <v>2631</v>
      </c>
      <c r="B6" s="328"/>
      <c r="C6" s="328"/>
      <c r="D6" s="329"/>
      <c r="E6" s="305"/>
    </row>
    <row r="7" spans="1:5" ht="34.5" customHeight="1" thickBot="1" x14ac:dyDescent="0.3">
      <c r="A7" s="278" t="s">
        <v>2584</v>
      </c>
      <c r="B7" s="333" t="s">
        <v>2585</v>
      </c>
      <c r="C7" s="334"/>
      <c r="D7" s="278" t="s">
        <v>2586</v>
      </c>
      <c r="E7" s="305"/>
    </row>
    <row r="8" spans="1:5" ht="36.75" customHeight="1" thickBot="1" x14ac:dyDescent="0.3">
      <c r="A8" s="303">
        <f>OPD!C511</f>
        <v>100</v>
      </c>
      <c r="B8" s="335">
        <f>(OPD!B532+'Labour room'!B463+Indoor!B408+Laboratory!B391+NHP!B562+'General Adm'!B568)*100/(OPD!C532+'Labour room'!C463+Indoor!C408+Laboratory!C391+NHP!C562+'General Adm'!C568)</f>
        <v>100</v>
      </c>
      <c r="C8" s="336"/>
      <c r="D8" s="303">
        <f>Laboratory!C370</f>
        <v>100</v>
      </c>
      <c r="E8" s="305"/>
    </row>
    <row r="9" spans="1:5" ht="37.5" customHeight="1" x14ac:dyDescent="0.25">
      <c r="A9" s="275" t="s">
        <v>2587</v>
      </c>
      <c r="B9" s="337"/>
      <c r="C9" s="338"/>
      <c r="D9" s="275" t="s">
        <v>2588</v>
      </c>
      <c r="E9" s="305"/>
    </row>
    <row r="10" spans="1:5" ht="32.25" customHeight="1" thickBot="1" x14ac:dyDescent="0.3">
      <c r="A10" s="303">
        <f>'Labour room'!C442</f>
        <v>100</v>
      </c>
      <c r="B10" s="337"/>
      <c r="C10" s="338"/>
      <c r="D10" s="303">
        <f>NHP!C541</f>
        <v>100</v>
      </c>
      <c r="E10" s="305"/>
    </row>
    <row r="11" spans="1:5" ht="34.5" customHeight="1" x14ac:dyDescent="0.25">
      <c r="A11" s="275" t="s">
        <v>2589</v>
      </c>
      <c r="B11" s="337"/>
      <c r="C11" s="338"/>
      <c r="D11" s="275" t="s">
        <v>2590</v>
      </c>
      <c r="E11" s="305"/>
    </row>
    <row r="12" spans="1:5" ht="36.75" customHeight="1" thickBot="1" x14ac:dyDescent="0.3">
      <c r="A12" s="303">
        <f>Indoor!C387</f>
        <v>100</v>
      </c>
      <c r="B12" s="339"/>
      <c r="C12" s="340"/>
      <c r="D12" s="303">
        <f>'General Adm'!C547</f>
        <v>100</v>
      </c>
      <c r="E12" s="305"/>
    </row>
    <row r="13" spans="1:5" x14ac:dyDescent="0.25">
      <c r="A13" s="281"/>
      <c r="B13" s="282"/>
      <c r="C13" s="282"/>
      <c r="D13" s="282"/>
      <c r="E13" s="305"/>
    </row>
    <row r="14" spans="1:5" ht="29.25" thickBot="1" x14ac:dyDescent="0.5">
      <c r="A14" s="345" t="s">
        <v>2591</v>
      </c>
      <c r="B14" s="346"/>
      <c r="C14" s="346"/>
      <c r="D14" s="347"/>
      <c r="E14" s="305"/>
    </row>
    <row r="15" spans="1:5" ht="30.75" customHeight="1" x14ac:dyDescent="0.25">
      <c r="A15" s="277" t="s">
        <v>2592</v>
      </c>
      <c r="B15" s="277" t="s">
        <v>2593</v>
      </c>
      <c r="C15" s="277" t="s">
        <v>2594</v>
      </c>
      <c r="D15" s="277" t="s">
        <v>2595</v>
      </c>
      <c r="E15" s="305"/>
    </row>
    <row r="16" spans="1:5" ht="39" customHeight="1" thickBot="1" x14ac:dyDescent="0.3">
      <c r="A16" s="312">
        <f>(OPD!B524+'Labour room'!B455+Indoor!B400+Laboratory!B383+NHP!B554+'General Adm'!B560)*100/(OPD!C524+'Labour room'!C455+Indoor!C400+Laboratory!C383+NHP!C554+'General Adm'!C560)</f>
        <v>100</v>
      </c>
      <c r="B16" s="313">
        <f>(OPD!B525+'Labour room'!B456+Indoor!B401+Laboratory!B384+NHP!B555+'General Adm'!B561)*100/(OPD!C525+'Labour room'!C456+Indoor!C401+Laboratory!C384+NHP!C555+'General Adm'!C561)</f>
        <v>100</v>
      </c>
      <c r="C16" s="313">
        <f>(OPD!B526+'Labour room'!B457+Indoor!B402+Laboratory!B385+NHP!B556+'General Adm'!B562)*100/(OPD!C526+'Labour room'!C457+Indoor!C402+Laboratory!C385+NHP!C556+'General Adm'!C562)</f>
        <v>100</v>
      </c>
      <c r="D16" s="313">
        <f>(OPD!B527+'Labour room'!B458+Indoor!B403+Laboratory!B386+NHP!B557+'General Adm'!B563)*100/(OPD!C527+'Labour room'!C458+Indoor!C403+Laboratory!C386+NHP!C557+'General Adm'!C563)</f>
        <v>100</v>
      </c>
      <c r="E16" s="305"/>
    </row>
    <row r="17" spans="1:5" ht="42" x14ac:dyDescent="0.25">
      <c r="A17" s="277" t="s">
        <v>2596</v>
      </c>
      <c r="B17" s="277" t="s">
        <v>2597</v>
      </c>
      <c r="C17" s="277" t="s">
        <v>2598</v>
      </c>
      <c r="D17" s="277" t="s">
        <v>2599</v>
      </c>
      <c r="E17" s="305"/>
    </row>
    <row r="18" spans="1:5" ht="38.25" customHeight="1" thickBot="1" x14ac:dyDescent="0.3">
      <c r="A18" s="314">
        <f>(OPD!B528+'Labour room'!B459+Indoor!B404+Laboratory!B387+NHP!B558+'General Adm'!B564)*100/(OPD!C528+'Labour room'!C459+Indoor!C404+Laboratory!C387+NHP!C558+'General Adm'!C564)</f>
        <v>100</v>
      </c>
      <c r="B18" s="314">
        <f>(OPD!B529+'Labour room'!B460+Indoor!B405+Laboratory!B388+NHP!B559+'General Adm'!B565)*100/(OPD!C529+'Labour room'!C460+Indoor!C405+Laboratory!C388+NHP!C559+'General Adm'!C565)</f>
        <v>100</v>
      </c>
      <c r="C18" s="314">
        <f>(OPD!B530+'Labour room'!B461+Indoor!B406+Laboratory!B389+NHP!B560+'General Adm'!B566)*100/(OPD!C530+'Labour room'!C461+Indoor!C406+Laboratory!C389+NHP!C560+'General Adm'!C566)</f>
        <v>100</v>
      </c>
      <c r="D18" s="314">
        <f>(OPD!B531+'Labour room'!B462+Indoor!B407+Laboratory!B390+NHP!B561+'General Adm'!B567)*100/(OPD!C531+'Labour room'!C462+Indoor!C407+Laboratory!C390+NHP!C561+'General Adm'!C567)</f>
        <v>100</v>
      </c>
      <c r="E18" s="305"/>
    </row>
    <row r="19" spans="1:5" s="276" customFormat="1" ht="16.5" thickBot="1" x14ac:dyDescent="0.3">
      <c r="A19" s="283"/>
      <c r="B19" s="284"/>
      <c r="C19" s="284"/>
      <c r="D19" s="284"/>
      <c r="E19" s="306"/>
    </row>
    <row r="20" spans="1:5" ht="24.75" customHeight="1" thickBot="1" x14ac:dyDescent="0.5">
      <c r="A20" s="320" t="s">
        <v>2634</v>
      </c>
      <c r="B20" s="321"/>
      <c r="C20" s="321"/>
      <c r="D20" s="321"/>
      <c r="E20" s="322"/>
    </row>
    <row r="21" spans="1:5" s="234" customFormat="1" ht="30" customHeight="1" x14ac:dyDescent="0.25">
      <c r="A21" s="348" t="s">
        <v>2600</v>
      </c>
      <c r="B21" s="349"/>
      <c r="C21" s="349"/>
      <c r="D21" s="349"/>
      <c r="E21" s="350"/>
    </row>
    <row r="22" spans="1:5" ht="30" customHeight="1" x14ac:dyDescent="0.25">
      <c r="A22" s="308" t="s">
        <v>8</v>
      </c>
      <c r="B22" s="351" t="s">
        <v>9</v>
      </c>
      <c r="C22" s="352"/>
      <c r="D22" s="353"/>
      <c r="E22" s="309">
        <f>(OPD!H5+'Labour room'!H5+Indoor!H5+Laboratory!H5)/(OPD!I5+'Labour room'!I5+Indoor!I5+Laboratory!I5)</f>
        <v>1</v>
      </c>
    </row>
    <row r="23" spans="1:5" ht="30" customHeight="1" x14ac:dyDescent="0.25">
      <c r="A23" s="308" t="s">
        <v>22</v>
      </c>
      <c r="B23" s="323" t="s">
        <v>23</v>
      </c>
      <c r="C23" s="323"/>
      <c r="D23" s="323"/>
      <c r="E23" s="309">
        <f>(OPD!H16+'Labour room'!H11+Indoor!H11+Laboratory!H11)/(OPD!I16+'Labour room'!I11+Indoor!I11+Laboratory!I11)</f>
        <v>1</v>
      </c>
    </row>
    <row r="24" spans="1:5" ht="30" customHeight="1" x14ac:dyDescent="0.25">
      <c r="A24" s="308" t="s">
        <v>43</v>
      </c>
      <c r="B24" s="323" t="s">
        <v>44</v>
      </c>
      <c r="C24" s="323"/>
      <c r="D24" s="323"/>
      <c r="E24" s="309">
        <f>(OPD!H32+'Labour room'!H23+Laboratory!H17+'General Adm'!H17)/(OPD!I32+'Labour room'!I23+Laboratory!I17+'General Adm'!I17)</f>
        <v>1</v>
      </c>
    </row>
    <row r="25" spans="1:5" ht="30" customHeight="1" x14ac:dyDescent="0.25">
      <c r="A25" s="308" t="s">
        <v>60</v>
      </c>
      <c r="B25" s="323" t="s">
        <v>61</v>
      </c>
      <c r="C25" s="323"/>
      <c r="D25" s="323"/>
      <c r="E25" s="309">
        <f>(NHP!H25)/(NHP!I25)</f>
        <v>1</v>
      </c>
    </row>
    <row r="26" spans="1:5" s="234" customFormat="1" ht="30" customHeight="1" x14ac:dyDescent="0.25">
      <c r="A26" s="324" t="s">
        <v>2601</v>
      </c>
      <c r="B26" s="325"/>
      <c r="C26" s="325"/>
      <c r="D26" s="325"/>
      <c r="E26" s="326"/>
    </row>
    <row r="27" spans="1:5" ht="30" customHeight="1" x14ac:dyDescent="0.25">
      <c r="A27" s="308" t="s">
        <v>93</v>
      </c>
      <c r="B27" s="323" t="s">
        <v>94</v>
      </c>
      <c r="C27" s="323"/>
      <c r="D27" s="323"/>
      <c r="E27" s="309">
        <f>(OPD!H57+'Labour room'!H48+Indoor!H43+Laboratory!H48+NHP!H81+'General Adm'!H48)/(OPD!I57+'Labour room'!I48+Indoor!I43+Laboratory!I48+NHP!I81+'General Adm'!I48)</f>
        <v>1</v>
      </c>
    </row>
    <row r="28" spans="1:5" ht="30" customHeight="1" x14ac:dyDescent="0.25">
      <c r="A28" s="308" t="s">
        <v>120</v>
      </c>
      <c r="B28" s="323" t="s">
        <v>121</v>
      </c>
      <c r="C28" s="323"/>
      <c r="D28" s="323"/>
      <c r="E28" s="309">
        <f>(OPD!H70+'Labour room'!H57+'General Adm'!H69)/(OPD!I70+'Labour room'!I57+'General Adm'!I69)</f>
        <v>1</v>
      </c>
    </row>
    <row r="29" spans="1:5" ht="30" customHeight="1" x14ac:dyDescent="0.25">
      <c r="A29" s="308" t="s">
        <v>134</v>
      </c>
      <c r="B29" s="323" t="s">
        <v>135</v>
      </c>
      <c r="C29" s="323"/>
      <c r="D29" s="323"/>
      <c r="E29" s="309">
        <f>(OPD!H77+'Labour room'!H63)/(OPD!I77+'Labour room'!I63)</f>
        <v>1</v>
      </c>
    </row>
    <row r="30" spans="1:5" ht="30" customHeight="1" x14ac:dyDescent="0.25">
      <c r="A30" s="308" t="s">
        <v>145</v>
      </c>
      <c r="B30" s="323" t="s">
        <v>146</v>
      </c>
      <c r="C30" s="323"/>
      <c r="D30" s="323"/>
      <c r="E30" s="309">
        <f>(OPD!H84+'Labour room'!H68+Indoor!H62+Laboratory!H67+'General Adm'!H84)/(OPD!I84+'Labour room'!I68+Indoor!I62+Laboratory!I67+'General Adm'!I84)</f>
        <v>1</v>
      </c>
    </row>
    <row r="31" spans="1:5" s="234" customFormat="1" ht="30" customHeight="1" x14ac:dyDescent="0.25">
      <c r="A31" s="324" t="s">
        <v>2602</v>
      </c>
      <c r="B31" s="325"/>
      <c r="C31" s="325"/>
      <c r="D31" s="325"/>
      <c r="E31" s="326"/>
    </row>
    <row r="32" spans="1:5" ht="30" customHeight="1" x14ac:dyDescent="0.25">
      <c r="A32" s="308" t="s">
        <v>161</v>
      </c>
      <c r="B32" s="323" t="s">
        <v>162</v>
      </c>
      <c r="C32" s="323"/>
      <c r="D32" s="323"/>
      <c r="E32" s="309">
        <f>(OPD!H91+'Labour room'!H75+Indoor!H73+Laboratory!H74+'General Adm'!H93)/(OPD!I91+'Labour room'!I75+Indoor!I73+Laboratory!I74+'General Adm'!I93)</f>
        <v>1</v>
      </c>
    </row>
    <row r="33" spans="1:5" ht="30" customHeight="1" x14ac:dyDescent="0.25">
      <c r="A33" s="308" t="s">
        <v>186</v>
      </c>
      <c r="B33" s="323" t="s">
        <v>187</v>
      </c>
      <c r="C33" s="323"/>
      <c r="D33" s="323"/>
      <c r="E33" s="309">
        <f>(OPD!H106+'Labour room'!H88+Indoor!H82+Laboratory!H83+'General Adm'!H106)/(OPD!I106+'Labour room'!I88+Indoor!I82+Laboratory!I83+'General Adm'!I106)</f>
        <v>1</v>
      </c>
    </row>
    <row r="34" spans="1:5" ht="30" customHeight="1" x14ac:dyDescent="0.25">
      <c r="A34" s="308" t="s">
        <v>200</v>
      </c>
      <c r="B34" s="323" t="s">
        <v>201</v>
      </c>
      <c r="C34" s="323"/>
      <c r="D34" s="323"/>
      <c r="E34" s="309">
        <f>(OPD!H111+'Labour room'!H93+Indoor!H87+Laboratory!H88+NHP!H123+'General Adm'!H120)/(OPD!I111+'Labour room'!I93+Indoor!I87+Laboratory!I88+NHP!I123+'General Adm'!I120)</f>
        <v>1</v>
      </c>
    </row>
    <row r="35" spans="1:5" ht="30" customHeight="1" x14ac:dyDescent="0.25">
      <c r="A35" s="308" t="s">
        <v>231</v>
      </c>
      <c r="B35" s="323" t="s">
        <v>232</v>
      </c>
      <c r="C35" s="323"/>
      <c r="D35" s="323"/>
      <c r="E35" s="309">
        <f>(OPD!H120+'Labour room'!H107+Indoor!H94+Laboratory!H96+NHP!H153+'General Adm'!H137)/(OPD!I120+'Labour room'!I107+Indoor!I94+Laboratory!I96+NHP!I153+'General Adm'!I137)</f>
        <v>1</v>
      </c>
    </row>
    <row r="36" spans="1:5" ht="30" customHeight="1" x14ac:dyDescent="0.25">
      <c r="A36" s="308" t="s">
        <v>264</v>
      </c>
      <c r="B36" s="323" t="s">
        <v>265</v>
      </c>
      <c r="C36" s="323"/>
      <c r="D36" s="323"/>
      <c r="E36" s="309">
        <f>(OPD!H127+'Labour room'!H120+Laboratory!H105+'General Adm'!H165)/(OPD!I127+'Labour room'!I120+Laboratory!I105+'General Adm'!I165)</f>
        <v>1</v>
      </c>
    </row>
    <row r="37" spans="1:5" s="234" customFormat="1" ht="30" customHeight="1" x14ac:dyDescent="0.25">
      <c r="A37" s="324" t="s">
        <v>2603</v>
      </c>
      <c r="B37" s="325"/>
      <c r="C37" s="325"/>
      <c r="D37" s="325"/>
      <c r="E37" s="326"/>
    </row>
    <row r="38" spans="1:5" ht="30" customHeight="1" x14ac:dyDescent="0.25">
      <c r="A38" s="308" t="s">
        <v>311</v>
      </c>
      <c r="B38" s="323" t="s">
        <v>312</v>
      </c>
      <c r="C38" s="323"/>
      <c r="D38" s="323"/>
      <c r="E38" s="309">
        <f>(OPD!H140+'Labour room'!H137+Indoor!H107+Laboratory!H117+'General Adm'!H175)/(OPD!I140+'Labour room'!I137+Indoor!I107+Laboratory!I117+'General Adm'!I175)</f>
        <v>1</v>
      </c>
    </row>
    <row r="39" spans="1:5" ht="30" customHeight="1" x14ac:dyDescent="0.25">
      <c r="A39" s="308" t="s">
        <v>355</v>
      </c>
      <c r="B39" s="323" t="s">
        <v>356</v>
      </c>
      <c r="C39" s="323"/>
      <c r="D39" s="323"/>
      <c r="E39" s="309">
        <f>(OPD!H156+'Labour room'!H155+Laboratory!H131+'General Adm'!H210)/(OPD!I156+'Labour room'!I155+Laboratory!I131+'General Adm'!I210)</f>
        <v>1</v>
      </c>
    </row>
    <row r="40" spans="1:5" ht="30" customHeight="1" x14ac:dyDescent="0.25">
      <c r="A40" s="308" t="s">
        <v>376</v>
      </c>
      <c r="B40" s="323" t="s">
        <v>377</v>
      </c>
      <c r="C40" s="323"/>
      <c r="D40" s="323"/>
      <c r="E40" s="309">
        <f>('Labour room'!H163+'General Adm'!H244)/('Labour room'!I163+'General Adm'!I244)</f>
        <v>1</v>
      </c>
    </row>
    <row r="41" spans="1:5" ht="30" customHeight="1" x14ac:dyDescent="0.25">
      <c r="A41" s="308" t="s">
        <v>388</v>
      </c>
      <c r="B41" s="323" t="s">
        <v>389</v>
      </c>
      <c r="C41" s="323"/>
      <c r="D41" s="323"/>
      <c r="E41" s="309">
        <f>('General Adm'!H263/'General Adm'!I263)</f>
        <v>1</v>
      </c>
    </row>
    <row r="42" spans="1:5" ht="30" customHeight="1" x14ac:dyDescent="0.25">
      <c r="A42" s="308" t="s">
        <v>396</v>
      </c>
      <c r="B42" s="323" t="s">
        <v>397</v>
      </c>
      <c r="C42" s="323"/>
      <c r="D42" s="323"/>
      <c r="E42" s="309">
        <f>('General Adm'!H277/'General Adm'!I277)</f>
        <v>1</v>
      </c>
    </row>
    <row r="43" spans="1:5" ht="30" customHeight="1" x14ac:dyDescent="0.25">
      <c r="A43" s="308" t="s">
        <v>406</v>
      </c>
      <c r="B43" s="323" t="s">
        <v>407</v>
      </c>
      <c r="C43" s="323"/>
      <c r="D43" s="323"/>
      <c r="E43" s="309">
        <f>'General Adm'!H290/'General Adm'!I290</f>
        <v>1</v>
      </c>
    </row>
    <row r="44" spans="1:5" ht="30" customHeight="1" x14ac:dyDescent="0.25">
      <c r="A44" s="308" t="s">
        <v>414</v>
      </c>
      <c r="B44" s="323" t="s">
        <v>415</v>
      </c>
      <c r="C44" s="323"/>
      <c r="D44" s="323"/>
      <c r="E44" s="309">
        <f>'General Adm'!H299/'General Adm'!I299</f>
        <v>1</v>
      </c>
    </row>
    <row r="45" spans="1:5" ht="30" customHeight="1" x14ac:dyDescent="0.25">
      <c r="A45" s="308" t="s">
        <v>422</v>
      </c>
      <c r="B45" s="323" t="s">
        <v>423</v>
      </c>
      <c r="C45" s="323"/>
      <c r="D45" s="323"/>
      <c r="E45" s="309">
        <f>(NHP!H211+'General Adm'!H315)/(NHP!I211+'General Adm'!I315)</f>
        <v>1</v>
      </c>
    </row>
    <row r="46" spans="1:5" s="234" customFormat="1" ht="30" customHeight="1" x14ac:dyDescent="0.25">
      <c r="A46" s="324" t="s">
        <v>2604</v>
      </c>
      <c r="B46" s="325"/>
      <c r="C46" s="325"/>
      <c r="D46" s="325"/>
      <c r="E46" s="326"/>
    </row>
    <row r="47" spans="1:5" ht="30" customHeight="1" x14ac:dyDescent="0.25">
      <c r="A47" s="308" t="s">
        <v>457</v>
      </c>
      <c r="B47" s="323" t="s">
        <v>458</v>
      </c>
      <c r="C47" s="323"/>
      <c r="D47" s="323"/>
      <c r="E47" s="309">
        <f>(OPD!H203+Indoor!H169+Laboratory!H177+'General Adm'!H337)/(OPD!I203+Indoor!I169+Laboratory!I177+'General Adm'!I337)</f>
        <v>1</v>
      </c>
    </row>
    <row r="48" spans="1:5" ht="30" customHeight="1" x14ac:dyDescent="0.25">
      <c r="A48" s="308" t="s">
        <v>465</v>
      </c>
      <c r="B48" s="323" t="s">
        <v>466</v>
      </c>
      <c r="C48" s="323"/>
      <c r="D48" s="323"/>
      <c r="E48" s="309">
        <f>(OPD!H210+'Labour room'!H207+Indoor!H175+Laboratory!H181+'General Adm'!H341)/(OPD!I210+'Labour room'!I207+Indoor!I175+Laboratory!I181+'General Adm'!I341)</f>
        <v>1</v>
      </c>
    </row>
    <row r="49" spans="1:5" ht="30" customHeight="1" x14ac:dyDescent="0.25">
      <c r="A49" s="308" t="s">
        <v>491</v>
      </c>
      <c r="B49" s="323" t="s">
        <v>492</v>
      </c>
      <c r="C49" s="323"/>
      <c r="D49" s="323"/>
      <c r="E49" s="309">
        <f>('Labour room'!H220+Indoor!H192)/('Labour room'!I220+Indoor!I192)</f>
        <v>1</v>
      </c>
    </row>
    <row r="50" spans="1:5" ht="30" customHeight="1" x14ac:dyDescent="0.25">
      <c r="A50" s="308" t="s">
        <v>507</v>
      </c>
      <c r="B50" s="323" t="s">
        <v>1563</v>
      </c>
      <c r="C50" s="323"/>
      <c r="D50" s="323"/>
      <c r="E50" s="309">
        <f>(OPD!H221+'Labour room'!H225+Indoor!H201)/(OPD!I221+'Labour room'!I225+Indoor!I201)</f>
        <v>1</v>
      </c>
    </row>
    <row r="51" spans="1:5" ht="30" customHeight="1" x14ac:dyDescent="0.25">
      <c r="A51" s="308" t="s">
        <v>534</v>
      </c>
      <c r="B51" s="323" t="s">
        <v>535</v>
      </c>
      <c r="C51" s="323"/>
      <c r="D51" s="323"/>
      <c r="E51" s="309">
        <f>(OPD!H235+'Labour room'!H236+Indoor!H214+Laboratory!H198+NHP!H272+'General Adm'!H359)/(OPD!I235+'Labour room'!I236+Indoor!I214+Laboratory!I198+NHP!I272+'General Adm'!I359)</f>
        <v>1</v>
      </c>
    </row>
    <row r="52" spans="1:5" ht="30" customHeight="1" x14ac:dyDescent="0.25">
      <c r="A52" s="308" t="s">
        <v>561</v>
      </c>
      <c r="B52" s="323" t="s">
        <v>562</v>
      </c>
      <c r="C52" s="323"/>
      <c r="D52" s="323"/>
      <c r="E52" s="309">
        <f>(Indoor!H221/Indoor!I221)</f>
        <v>1</v>
      </c>
    </row>
    <row r="53" spans="1:5" ht="30" customHeight="1" x14ac:dyDescent="0.25">
      <c r="A53" s="308" t="s">
        <v>571</v>
      </c>
      <c r="B53" s="323" t="s">
        <v>572</v>
      </c>
      <c r="C53" s="323"/>
      <c r="D53" s="323"/>
      <c r="E53" s="309">
        <f>(OPD!H247+'General Adm'!H374)/(OPD!I247+'General Adm'!I374)</f>
        <v>1</v>
      </c>
    </row>
    <row r="54" spans="1:5" ht="30" customHeight="1" x14ac:dyDescent="0.25">
      <c r="A54" s="308" t="s">
        <v>583</v>
      </c>
      <c r="B54" s="323" t="s">
        <v>1607</v>
      </c>
      <c r="C54" s="323"/>
      <c r="D54" s="323"/>
      <c r="E54" s="309">
        <f>(OPD!H265+Laboratory!H216)/(OPD!I265+Laboratory!I216)</f>
        <v>1</v>
      </c>
    </row>
    <row r="55" spans="1:5" ht="30" customHeight="1" x14ac:dyDescent="0.25">
      <c r="A55" s="308" t="s">
        <v>596</v>
      </c>
      <c r="B55" s="323" t="s">
        <v>597</v>
      </c>
      <c r="C55" s="323"/>
      <c r="D55" s="323"/>
      <c r="E55" s="309">
        <f>(OPD!H272/OPD!I272)</f>
        <v>1</v>
      </c>
    </row>
    <row r="56" spans="1:5" ht="30" customHeight="1" x14ac:dyDescent="0.25">
      <c r="A56" s="308" t="s">
        <v>610</v>
      </c>
      <c r="B56" s="323" t="s">
        <v>611</v>
      </c>
      <c r="C56" s="323"/>
      <c r="D56" s="323"/>
      <c r="E56" s="309">
        <f>('Labour room'!H269/'Labour room'!I269)</f>
        <v>1</v>
      </c>
    </row>
    <row r="57" spans="1:5" ht="30" customHeight="1" x14ac:dyDescent="0.25">
      <c r="A57" s="308" t="s">
        <v>660</v>
      </c>
      <c r="B57" s="323" t="s">
        <v>661</v>
      </c>
      <c r="C57" s="323"/>
      <c r="D57" s="323"/>
      <c r="E57" s="309">
        <f>('Labour room'!H291+Indoor!H257)/('Labour room'!I291+Indoor!I257)</f>
        <v>1</v>
      </c>
    </row>
    <row r="58" spans="1:5" ht="30" customHeight="1" x14ac:dyDescent="0.25">
      <c r="A58" s="308" t="s">
        <v>674</v>
      </c>
      <c r="B58" s="323" t="s">
        <v>675</v>
      </c>
      <c r="C58" s="323"/>
      <c r="D58" s="323"/>
      <c r="E58" s="309">
        <f>(OPD!H325+Indoor!H265)/(OPD!I325+Indoor!I265)</f>
        <v>1</v>
      </c>
    </row>
    <row r="59" spans="1:5" ht="30" customHeight="1" x14ac:dyDescent="0.25">
      <c r="A59" s="308" t="s">
        <v>688</v>
      </c>
      <c r="B59" s="323" t="s">
        <v>689</v>
      </c>
      <c r="C59" s="323"/>
      <c r="D59" s="323"/>
      <c r="E59" s="309">
        <f>(OPD!H355/OPD!I355)</f>
        <v>1</v>
      </c>
    </row>
    <row r="60" spans="1:5" ht="30" customHeight="1" x14ac:dyDescent="0.25">
      <c r="A60" s="308" t="s">
        <v>700</v>
      </c>
      <c r="B60" s="323" t="s">
        <v>701</v>
      </c>
      <c r="C60" s="323"/>
      <c r="D60" s="323"/>
      <c r="E60" s="309">
        <f>(OPD!H372/OPD!I372)</f>
        <v>1</v>
      </c>
    </row>
    <row r="61" spans="1:5" ht="30" customHeight="1" x14ac:dyDescent="0.25">
      <c r="A61" s="308" t="s">
        <v>711</v>
      </c>
      <c r="B61" s="323" t="s">
        <v>712</v>
      </c>
      <c r="C61" s="323"/>
      <c r="D61" s="323"/>
      <c r="E61" s="309">
        <f>(NHP!H341/NHP!I341)</f>
        <v>1</v>
      </c>
    </row>
    <row r="62" spans="1:5" s="234" customFormat="1" ht="30" customHeight="1" x14ac:dyDescent="0.25">
      <c r="A62" s="324" t="s">
        <v>2605</v>
      </c>
      <c r="B62" s="325"/>
      <c r="C62" s="325"/>
      <c r="D62" s="325"/>
      <c r="E62" s="326"/>
    </row>
    <row r="63" spans="1:5" ht="30" customHeight="1" x14ac:dyDescent="0.25">
      <c r="A63" s="308" t="s">
        <v>730</v>
      </c>
      <c r="B63" s="323" t="s">
        <v>731</v>
      </c>
      <c r="C63" s="323"/>
      <c r="D63" s="323"/>
      <c r="E63" s="309">
        <f>('General Adm'!H437/'General Adm'!I437)</f>
        <v>1</v>
      </c>
    </row>
    <row r="64" spans="1:5" ht="30" customHeight="1" x14ac:dyDescent="0.25">
      <c r="A64" s="308" t="s">
        <v>736</v>
      </c>
      <c r="B64" s="323" t="s">
        <v>737</v>
      </c>
      <c r="C64" s="323"/>
      <c r="D64" s="323"/>
      <c r="E64" s="309">
        <f>(OPD!H408+'Labour room'!H336+Indoor!H308+Laboratory!H285)/(OPD!I408+'Labour room'!I336+Indoor!I308+Laboratory!I285)</f>
        <v>1</v>
      </c>
    </row>
    <row r="65" spans="1:5" ht="30" customHeight="1" x14ac:dyDescent="0.25">
      <c r="A65" s="308" t="s">
        <v>762</v>
      </c>
      <c r="B65" s="323" t="s">
        <v>763</v>
      </c>
      <c r="C65" s="323"/>
      <c r="D65" s="323"/>
      <c r="E65" s="309">
        <f>(OPD!H417+'Labour room'!H349+Indoor!H315+Laboratory!H294)/(OPD!I417+'Labour room'!I349+Indoor!I315+Laboratory!I294)</f>
        <v>1</v>
      </c>
    </row>
    <row r="66" spans="1:5" ht="30" customHeight="1" x14ac:dyDescent="0.25">
      <c r="A66" s="308" t="s">
        <v>776</v>
      </c>
      <c r="B66" s="323" t="s">
        <v>2644</v>
      </c>
      <c r="C66" s="323"/>
      <c r="D66" s="323"/>
      <c r="E66" s="309">
        <f>(OPD!H421+'Labour room'!H357+Indoor!H319+Laboratory!H300)/(OPD!I421+'Labour room'!I357+Indoor!I319+Laboratory!I300)</f>
        <v>1</v>
      </c>
    </row>
    <row r="67" spans="1:5" ht="30" customHeight="1" x14ac:dyDescent="0.25">
      <c r="A67" s="308" t="s">
        <v>800</v>
      </c>
      <c r="B67" s="323" t="s">
        <v>801</v>
      </c>
      <c r="C67" s="323"/>
      <c r="D67" s="323"/>
      <c r="E67" s="309">
        <f>(OPD!H427+'Labour room'!H368+Indoor!H322+Laboratory!H307)/(OPD!I427+'Labour room'!I368+Indoor!I322+Laboratory!I307)</f>
        <v>1</v>
      </c>
    </row>
    <row r="68" spans="1:5" ht="30" customHeight="1" x14ac:dyDescent="0.25">
      <c r="A68" s="308" t="s">
        <v>823</v>
      </c>
      <c r="B68" s="323" t="s">
        <v>824</v>
      </c>
      <c r="C68" s="323"/>
      <c r="D68" s="323"/>
      <c r="E68" s="309">
        <f>(OPD!H431+'Labour room'!H380+Indoor!H329+Laboratory!H311+NHP!H458+'General Adm'!H456)/(OPD!I431+'Labour room'!I380+Indoor!I329+Laboratory!I311+NHP!I458+'General Adm'!I456)</f>
        <v>1</v>
      </c>
    </row>
    <row r="69" spans="1:5" s="234" customFormat="1" ht="30" customHeight="1" x14ac:dyDescent="0.25">
      <c r="A69" s="324" t="s">
        <v>2606</v>
      </c>
      <c r="B69" s="325"/>
      <c r="C69" s="325"/>
      <c r="D69" s="325"/>
      <c r="E69" s="326"/>
    </row>
    <row r="70" spans="1:5" ht="30" customHeight="1" x14ac:dyDescent="0.25">
      <c r="A70" s="308" t="s">
        <v>843</v>
      </c>
      <c r="B70" s="323" t="s">
        <v>844</v>
      </c>
      <c r="C70" s="323"/>
      <c r="D70" s="323"/>
      <c r="E70" s="309">
        <f>('General Adm'!H474/'General Adm'!I474)</f>
        <v>1</v>
      </c>
    </row>
    <row r="71" spans="1:5" ht="30" customHeight="1" x14ac:dyDescent="0.25">
      <c r="A71" s="308" t="s">
        <v>853</v>
      </c>
      <c r="B71" s="323" t="s">
        <v>854</v>
      </c>
      <c r="C71" s="323"/>
      <c r="D71" s="323"/>
      <c r="E71" s="309">
        <f>(OPD!H450+Indoor!H345+NHP!H471+'General Adm'!H493)/(OPD!I450+Indoor!I345+NHP!I471+'General Adm'!I493)</f>
        <v>1</v>
      </c>
    </row>
    <row r="72" spans="1:5" ht="30" customHeight="1" x14ac:dyDescent="0.25">
      <c r="A72" s="308" t="s">
        <v>861</v>
      </c>
      <c r="B72" s="323" t="s">
        <v>862</v>
      </c>
      <c r="C72" s="323"/>
      <c r="D72" s="323"/>
      <c r="E72" s="309">
        <f>(Laboratory!H334+NHP!H475+'General Adm'!H507)/(Laboratory!I334+NHP!I475+'General Adm'!I507)</f>
        <v>1</v>
      </c>
    </row>
    <row r="73" spans="1:5" ht="30" customHeight="1" x14ac:dyDescent="0.25">
      <c r="A73" s="308" t="s">
        <v>880</v>
      </c>
      <c r="B73" s="323" t="s">
        <v>881</v>
      </c>
      <c r="C73" s="323"/>
      <c r="D73" s="323"/>
      <c r="E73" s="309">
        <f>(OPD!H463+'Labour room'!H409+Indoor!H358+Laboratory!H348+NHP!H499+'General Adm'!H519)/(OPD!I463+'Labour room'!I409+Indoor!I358+Laboratory!I348+NHP!I499+'General Adm'!I519)</f>
        <v>1</v>
      </c>
    </row>
    <row r="74" spans="1:5" s="234" customFormat="1" ht="30" customHeight="1" x14ac:dyDescent="0.25">
      <c r="A74" s="324" t="s">
        <v>2607</v>
      </c>
      <c r="B74" s="325"/>
      <c r="C74" s="325"/>
      <c r="D74" s="325"/>
      <c r="E74" s="326"/>
    </row>
    <row r="75" spans="1:5" ht="30" customHeight="1" x14ac:dyDescent="0.25">
      <c r="A75" s="308" t="s">
        <v>901</v>
      </c>
      <c r="B75" s="323" t="s">
        <v>902</v>
      </c>
      <c r="C75" s="323"/>
      <c r="D75" s="323"/>
      <c r="E75" s="309">
        <f>(OPD!H470+'Labour room'!H421+Indoor!H365+Laboratory!H354+NHP!H514+'General Adm'!H525)/(OPD!I470+'Labour room'!I421+Indoor!I365+Laboratory!I354+NHP!I514+'General Adm'!I525)</f>
        <v>1</v>
      </c>
    </row>
    <row r="76" spans="1:5" ht="30" customHeight="1" x14ac:dyDescent="0.25">
      <c r="A76" s="308" t="s">
        <v>909</v>
      </c>
      <c r="B76" s="323" t="s">
        <v>910</v>
      </c>
      <c r="C76" s="323"/>
      <c r="D76" s="323"/>
      <c r="E76" s="309">
        <f>(OPD!H482+'Labour room'!H427+Indoor!H370+Laboratory!H358+NHP!H522+'General Adm'!H530)/(OPD!I482+'Labour room'!I427+Indoor!I370+Laboratory!I358+NHP!I522+'General Adm'!I530)</f>
        <v>1</v>
      </c>
    </row>
    <row r="77" spans="1:5" ht="30" customHeight="1" x14ac:dyDescent="0.25">
      <c r="A77" s="308" t="s">
        <v>918</v>
      </c>
      <c r="B77" s="323" t="s">
        <v>919</v>
      </c>
      <c r="C77" s="323"/>
      <c r="D77" s="323"/>
      <c r="E77" s="309">
        <f>(OPD!H492+'Labour room'!H432+Indoor!H374+Laboratory!H361+NHP!H529+'General Adm'!H536)/(OPD!I492+'Labour room'!I432+Indoor!I374+Laboratory!I361+NHP!I529+'General Adm'!I536)</f>
        <v>1</v>
      </c>
    </row>
    <row r="78" spans="1:5" ht="30" customHeight="1" thickBot="1" x14ac:dyDescent="0.3">
      <c r="A78" s="310" t="s">
        <v>926</v>
      </c>
      <c r="B78" s="344" t="s">
        <v>927</v>
      </c>
      <c r="C78" s="344"/>
      <c r="D78" s="344"/>
      <c r="E78" s="311">
        <f>(OPD!H501+Indoor!H378+'General Adm'!H540)/(OPD!I501+Indoor!I378+'General Adm'!I540)</f>
        <v>1</v>
      </c>
    </row>
  </sheetData>
  <sheetProtection algorithmName="SHA-512" hashValue="Ypk+eM5eV+hY5LFCSWgA1TaeephU52ZXbTxWW23zgjPmvJrdAX2LVgzs3f3bsQyUykwkUW1Hhl/R8esJeqMtig==" saltValue="DecZ9FoTIejJDj4xcVl/AA==" spinCount="100000" sheet="1" objects="1" scenarios="1"/>
  <mergeCells count="67">
    <mergeCell ref="B22:D22"/>
    <mergeCell ref="B34:D34"/>
    <mergeCell ref="B23:D23"/>
    <mergeCell ref="B24:D24"/>
    <mergeCell ref="B25:D25"/>
    <mergeCell ref="A26:E26"/>
    <mergeCell ref="B27:D27"/>
    <mergeCell ref="B28:D28"/>
    <mergeCell ref="B29:D29"/>
    <mergeCell ref="B30:D30"/>
    <mergeCell ref="A31:E31"/>
    <mergeCell ref="B32:D32"/>
    <mergeCell ref="B33:D33"/>
    <mergeCell ref="B78:D78"/>
    <mergeCell ref="B72:D72"/>
    <mergeCell ref="B73:D73"/>
    <mergeCell ref="A74:E74"/>
    <mergeCell ref="B75:D75"/>
    <mergeCell ref="B76:D76"/>
    <mergeCell ref="B4:D4"/>
    <mergeCell ref="A5:D5"/>
    <mergeCell ref="B51:D51"/>
    <mergeCell ref="B52:D52"/>
    <mergeCell ref="B53:D53"/>
    <mergeCell ref="A46:E46"/>
    <mergeCell ref="B35:D35"/>
    <mergeCell ref="B36:D36"/>
    <mergeCell ref="A37:E37"/>
    <mergeCell ref="B38:D38"/>
    <mergeCell ref="B39:D39"/>
    <mergeCell ref="B40:D40"/>
    <mergeCell ref="B41:D41"/>
    <mergeCell ref="B42:D42"/>
    <mergeCell ref="B43:D43"/>
    <mergeCell ref="B44:D44"/>
    <mergeCell ref="B7:C7"/>
    <mergeCell ref="B8:C12"/>
    <mergeCell ref="B71:D71"/>
    <mergeCell ref="B65:D65"/>
    <mergeCell ref="B66:D66"/>
    <mergeCell ref="B67:D67"/>
    <mergeCell ref="B68:D68"/>
    <mergeCell ref="A69:E69"/>
    <mergeCell ref="B54:D54"/>
    <mergeCell ref="B55:D55"/>
    <mergeCell ref="B56:D56"/>
    <mergeCell ref="B57:D57"/>
    <mergeCell ref="B45:D45"/>
    <mergeCell ref="B50:D50"/>
    <mergeCell ref="A14:D14"/>
    <mergeCell ref="A21:E21"/>
    <mergeCell ref="A1:D1"/>
    <mergeCell ref="A20:E20"/>
    <mergeCell ref="B77:D77"/>
    <mergeCell ref="B70:D70"/>
    <mergeCell ref="B59:D59"/>
    <mergeCell ref="B60:D60"/>
    <mergeCell ref="B61:D61"/>
    <mergeCell ref="A62:E62"/>
    <mergeCell ref="B63:D63"/>
    <mergeCell ref="B64:D64"/>
    <mergeCell ref="B58:D58"/>
    <mergeCell ref="B47:D47"/>
    <mergeCell ref="B48:D48"/>
    <mergeCell ref="B49:D49"/>
    <mergeCell ref="A6:D6"/>
    <mergeCell ref="B2:D2"/>
  </mergeCells>
  <dataValidations count="1">
    <dataValidation type="whole" allowBlank="1" showInputMessage="1" showErrorMessage="1" sqref="D71:D78 D63:D69 D23:D54 D56:D60">
      <formula1>0</formula1>
      <formula2>2</formula2>
    </dataValidation>
  </dataValidations>
  <pageMargins left="0.62" right="0.34" top="0.39" bottom="0.37"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C000"/>
  </sheetPr>
  <dimension ref="A1:I533"/>
  <sheetViews>
    <sheetView tabSelected="1" view="pageBreakPreview" zoomScale="80" zoomScaleNormal="91" zoomScaleSheetLayoutView="80" zoomScalePageLayoutView="125" workbookViewId="0">
      <selection activeCell="K4" sqref="K4"/>
    </sheetView>
  </sheetViews>
  <sheetFormatPr defaultColWidth="8.85546875" defaultRowHeight="15" x14ac:dyDescent="0.25"/>
  <cols>
    <col min="1" max="1" width="15.42578125" customWidth="1"/>
    <col min="2" max="2" width="36.85546875" style="15" customWidth="1"/>
    <col min="3" max="3" width="31.85546875" style="15" customWidth="1"/>
    <col min="4" max="4" width="14.85546875" style="109" customWidth="1"/>
    <col min="5" max="5" width="16.7109375" customWidth="1"/>
    <col min="6" max="6" width="34" style="15" customWidth="1"/>
    <col min="7" max="7" width="31.42578125" style="231" customWidth="1"/>
    <col min="8" max="9" width="8.85546875" style="288" hidden="1" customWidth="1"/>
    <col min="10" max="10" width="0" hidden="1" customWidth="1"/>
  </cols>
  <sheetData>
    <row r="1" spans="1:9" ht="23.25" x14ac:dyDescent="0.25">
      <c r="A1" s="376" t="s">
        <v>2645</v>
      </c>
      <c r="B1" s="376"/>
      <c r="C1" s="376"/>
      <c r="D1" s="376"/>
      <c r="E1" s="376"/>
      <c r="F1" s="376"/>
      <c r="G1" s="377"/>
      <c r="I1" s="2"/>
    </row>
    <row r="2" spans="1:9" ht="21" x14ac:dyDescent="0.25">
      <c r="A2" s="376" t="s">
        <v>2638</v>
      </c>
      <c r="B2" s="376"/>
      <c r="C2" s="376"/>
      <c r="D2" s="376"/>
      <c r="E2" s="376"/>
      <c r="F2" s="376"/>
      <c r="G2" s="377"/>
    </row>
    <row r="3" spans="1:9" ht="30" x14ac:dyDescent="0.25">
      <c r="A3" s="3" t="s">
        <v>0</v>
      </c>
      <c r="B3" s="3" t="s">
        <v>1</v>
      </c>
      <c r="C3" s="4" t="s">
        <v>2</v>
      </c>
      <c r="D3" s="156" t="s">
        <v>3</v>
      </c>
      <c r="E3" s="4" t="s">
        <v>1397</v>
      </c>
      <c r="F3" s="4" t="s">
        <v>5</v>
      </c>
      <c r="G3" s="5" t="s">
        <v>6</v>
      </c>
    </row>
    <row r="4" spans="1:9" ht="18.75" x14ac:dyDescent="0.25">
      <c r="A4" s="243"/>
      <c r="B4" s="363" t="s">
        <v>7</v>
      </c>
      <c r="C4" s="364"/>
      <c r="D4" s="364"/>
      <c r="E4" s="364"/>
      <c r="F4" s="364"/>
      <c r="G4" s="365"/>
      <c r="H4" s="288">
        <f>H5+H16+H32</f>
        <v>38</v>
      </c>
      <c r="I4" s="288">
        <f>I5+I16+I32</f>
        <v>38</v>
      </c>
    </row>
    <row r="5" spans="1:9" ht="36.950000000000003" customHeight="1" x14ac:dyDescent="0.25">
      <c r="A5" s="243" t="s">
        <v>8</v>
      </c>
      <c r="B5" s="354" t="s">
        <v>9</v>
      </c>
      <c r="C5" s="355"/>
      <c r="D5" s="355"/>
      <c r="E5" s="355"/>
      <c r="F5" s="355"/>
      <c r="G5" s="356"/>
      <c r="H5" s="288">
        <f>SUM(D6:D15)</f>
        <v>16</v>
      </c>
      <c r="I5" s="288">
        <f>COUNT(D6:D15) *2</f>
        <v>16</v>
      </c>
    </row>
    <row r="6" spans="1:9" ht="45" x14ac:dyDescent="0.25">
      <c r="A6" s="243" t="s">
        <v>10</v>
      </c>
      <c r="B6" s="7" t="s">
        <v>11</v>
      </c>
      <c r="C6" s="8" t="s">
        <v>1398</v>
      </c>
      <c r="D6" s="52">
        <v>2</v>
      </c>
      <c r="E6" s="9" t="s">
        <v>19</v>
      </c>
      <c r="F6" s="8" t="s">
        <v>1399</v>
      </c>
      <c r="G6" s="230"/>
    </row>
    <row r="7" spans="1:9" ht="31.5" x14ac:dyDescent="0.25">
      <c r="A7" s="243" t="s">
        <v>12</v>
      </c>
      <c r="B7" s="7" t="s">
        <v>13</v>
      </c>
      <c r="C7" s="8" t="s">
        <v>1400</v>
      </c>
      <c r="D7" s="12">
        <v>2</v>
      </c>
      <c r="E7" s="9" t="s">
        <v>19</v>
      </c>
      <c r="F7" s="8" t="s">
        <v>1401</v>
      </c>
      <c r="G7" s="230"/>
    </row>
    <row r="8" spans="1:9" ht="30" x14ac:dyDescent="0.25">
      <c r="A8" s="243"/>
      <c r="B8" s="7"/>
      <c r="C8" s="130" t="s">
        <v>1402</v>
      </c>
      <c r="D8" s="129">
        <v>2</v>
      </c>
      <c r="E8" s="9" t="s">
        <v>19</v>
      </c>
      <c r="F8" s="15" t="s">
        <v>1403</v>
      </c>
      <c r="G8" s="230"/>
    </row>
    <row r="9" spans="1:9" ht="75" x14ac:dyDescent="0.25">
      <c r="A9" s="243"/>
      <c r="B9" s="7"/>
      <c r="C9" s="11" t="s">
        <v>1404</v>
      </c>
      <c r="D9" s="12">
        <v>2</v>
      </c>
      <c r="E9" s="9" t="s">
        <v>19</v>
      </c>
      <c r="F9" s="11" t="s">
        <v>1405</v>
      </c>
      <c r="G9" s="230"/>
    </row>
    <row r="10" spans="1:9" ht="45" x14ac:dyDescent="0.25">
      <c r="A10" s="243"/>
      <c r="B10" s="7"/>
      <c r="C10" s="8" t="s">
        <v>1406</v>
      </c>
      <c r="D10" s="12">
        <v>2</v>
      </c>
      <c r="E10" s="9" t="s">
        <v>19</v>
      </c>
      <c r="F10" s="8" t="s">
        <v>1407</v>
      </c>
      <c r="G10" s="230"/>
    </row>
    <row r="11" spans="1:9" ht="30" x14ac:dyDescent="0.25">
      <c r="A11" s="243"/>
      <c r="B11" s="7"/>
      <c r="C11" s="8" t="s">
        <v>1408</v>
      </c>
      <c r="D11" s="12">
        <v>2</v>
      </c>
      <c r="E11" s="9" t="s">
        <v>19</v>
      </c>
      <c r="F11" s="8" t="s">
        <v>1409</v>
      </c>
      <c r="G11" s="230"/>
    </row>
    <row r="12" spans="1:9" s="24" customFormat="1" ht="45" hidden="1" x14ac:dyDescent="0.25">
      <c r="A12" s="115" t="s">
        <v>14</v>
      </c>
      <c r="B12" s="17" t="s">
        <v>15</v>
      </c>
      <c r="C12" s="18" t="s">
        <v>1410</v>
      </c>
      <c r="D12" s="19"/>
      <c r="E12" s="20" t="s">
        <v>19</v>
      </c>
      <c r="F12" s="18" t="s">
        <v>1411</v>
      </c>
      <c r="G12" s="21"/>
      <c r="H12" s="1"/>
      <c r="I12" s="2"/>
    </row>
    <row r="13" spans="1:9" ht="31.5" x14ac:dyDescent="0.25">
      <c r="A13" s="243" t="s">
        <v>16</v>
      </c>
      <c r="B13" s="7" t="s">
        <v>17</v>
      </c>
      <c r="C13" s="8" t="s">
        <v>1412</v>
      </c>
      <c r="D13" s="12">
        <v>2</v>
      </c>
      <c r="E13" s="9" t="s">
        <v>665</v>
      </c>
      <c r="F13" s="8"/>
      <c r="G13" s="230"/>
    </row>
    <row r="14" spans="1:9" s="24" customFormat="1" ht="45" x14ac:dyDescent="0.25">
      <c r="A14" s="243"/>
      <c r="B14" s="7"/>
      <c r="C14" s="8" t="s">
        <v>1413</v>
      </c>
      <c r="D14" s="12">
        <v>2</v>
      </c>
      <c r="E14" s="9" t="s">
        <v>19</v>
      </c>
      <c r="F14" s="8" t="s">
        <v>1414</v>
      </c>
      <c r="G14" s="230"/>
      <c r="H14" s="288"/>
      <c r="I14" s="288"/>
    </row>
    <row r="15" spans="1:9" s="24" customFormat="1" ht="63" hidden="1" x14ac:dyDescent="0.25">
      <c r="A15" s="115" t="s">
        <v>20</v>
      </c>
      <c r="B15" s="157" t="s">
        <v>21</v>
      </c>
      <c r="C15" s="18" t="s">
        <v>1415</v>
      </c>
      <c r="D15" s="19"/>
      <c r="E15" s="20" t="s">
        <v>19</v>
      </c>
      <c r="F15" s="18"/>
      <c r="G15" s="21"/>
      <c r="H15" s="1"/>
      <c r="I15" s="2"/>
    </row>
    <row r="16" spans="1:9" ht="36.950000000000003" customHeight="1" x14ac:dyDescent="0.25">
      <c r="A16" s="243" t="s">
        <v>22</v>
      </c>
      <c r="B16" s="354" t="s">
        <v>23</v>
      </c>
      <c r="C16" s="355"/>
      <c r="D16" s="355"/>
      <c r="E16" s="355"/>
      <c r="F16" s="355"/>
      <c r="G16" s="356"/>
      <c r="H16" s="288">
        <f>SUM(D17:D31)</f>
        <v>18</v>
      </c>
      <c r="I16" s="288">
        <f>COUNT(D17:D31)*2</f>
        <v>18</v>
      </c>
    </row>
    <row r="17" spans="1:9" ht="45" x14ac:dyDescent="0.25">
      <c r="A17" s="243" t="s">
        <v>24</v>
      </c>
      <c r="B17" s="7" t="s">
        <v>25</v>
      </c>
      <c r="C17" s="8" t="s">
        <v>1416</v>
      </c>
      <c r="D17" s="12">
        <v>2</v>
      </c>
      <c r="E17" s="9" t="s">
        <v>19</v>
      </c>
      <c r="F17" s="11" t="s">
        <v>2609</v>
      </c>
      <c r="G17" s="230"/>
    </row>
    <row r="18" spans="1:9" ht="45" x14ac:dyDescent="0.25">
      <c r="A18" s="243"/>
      <c r="B18" s="7"/>
      <c r="C18" s="8" t="s">
        <v>1417</v>
      </c>
      <c r="D18" s="12">
        <v>2</v>
      </c>
      <c r="E18" s="9" t="s">
        <v>19</v>
      </c>
      <c r="F18" s="8" t="s">
        <v>1418</v>
      </c>
      <c r="G18" s="230"/>
    </row>
    <row r="19" spans="1:9" s="24" customFormat="1" ht="30" hidden="1" x14ac:dyDescent="0.25">
      <c r="A19" s="115"/>
      <c r="B19" s="17"/>
      <c r="C19" s="18" t="s">
        <v>1419</v>
      </c>
      <c r="D19" s="19"/>
      <c r="E19" s="20" t="s">
        <v>19</v>
      </c>
      <c r="F19" s="18" t="s">
        <v>1420</v>
      </c>
      <c r="G19" s="21"/>
      <c r="H19" s="1"/>
      <c r="I19" s="2"/>
    </row>
    <row r="20" spans="1:9" s="24" customFormat="1" ht="90" hidden="1" x14ac:dyDescent="0.25">
      <c r="A20" s="115"/>
      <c r="B20" s="17"/>
      <c r="C20" s="18" t="s">
        <v>1421</v>
      </c>
      <c r="D20" s="19"/>
      <c r="E20" s="20" t="s">
        <v>19</v>
      </c>
      <c r="F20" s="46" t="s">
        <v>1422</v>
      </c>
      <c r="G20" s="21"/>
      <c r="H20" s="1"/>
      <c r="I20" s="2"/>
    </row>
    <row r="21" spans="1:9" ht="31.5" x14ac:dyDescent="0.25">
      <c r="A21" s="243" t="s">
        <v>26</v>
      </c>
      <c r="B21" s="7" t="s">
        <v>27</v>
      </c>
      <c r="C21" s="8" t="s">
        <v>1423</v>
      </c>
      <c r="D21" s="12">
        <v>2</v>
      </c>
      <c r="E21" s="9" t="s">
        <v>19</v>
      </c>
      <c r="F21" s="8" t="s">
        <v>1424</v>
      </c>
      <c r="G21" s="230"/>
    </row>
    <row r="22" spans="1:9" ht="30" hidden="1" x14ac:dyDescent="0.25">
      <c r="A22" s="115"/>
      <c r="B22" s="17"/>
      <c r="C22" s="18" t="s">
        <v>1424</v>
      </c>
      <c r="D22" s="19"/>
      <c r="E22" s="20" t="s">
        <v>19</v>
      </c>
      <c r="F22" s="18"/>
      <c r="G22" s="21"/>
      <c r="H22" s="1"/>
      <c r="I22" s="2"/>
    </row>
    <row r="23" spans="1:9" ht="30" x14ac:dyDescent="0.25">
      <c r="A23" s="243"/>
      <c r="B23" s="7"/>
      <c r="C23" s="8" t="s">
        <v>1425</v>
      </c>
      <c r="D23" s="12">
        <v>2</v>
      </c>
      <c r="E23" s="9" t="s">
        <v>19</v>
      </c>
      <c r="F23" s="8"/>
      <c r="G23" s="230"/>
    </row>
    <row r="24" spans="1:9" s="24" customFormat="1" ht="30" hidden="1" x14ac:dyDescent="0.25">
      <c r="A24" s="115"/>
      <c r="B24" s="17"/>
      <c r="C24" s="18" t="s">
        <v>1426</v>
      </c>
      <c r="D24" s="19"/>
      <c r="E24" s="20" t="s">
        <v>19</v>
      </c>
      <c r="F24" s="46" t="s">
        <v>1427</v>
      </c>
      <c r="G24" s="158" t="s">
        <v>1428</v>
      </c>
      <c r="H24" s="1"/>
      <c r="I24" s="2"/>
    </row>
    <row r="25" spans="1:9" ht="45" x14ac:dyDescent="0.25">
      <c r="A25" s="243"/>
      <c r="B25" s="7"/>
      <c r="C25" s="8" t="s">
        <v>1429</v>
      </c>
      <c r="D25" s="12">
        <v>2</v>
      </c>
      <c r="E25" s="9" t="s">
        <v>19</v>
      </c>
      <c r="F25" s="8" t="s">
        <v>1430</v>
      </c>
      <c r="G25" s="230"/>
    </row>
    <row r="26" spans="1:9" ht="45" x14ac:dyDescent="0.25">
      <c r="A26" s="243" t="s">
        <v>35</v>
      </c>
      <c r="B26" s="7" t="s">
        <v>1431</v>
      </c>
      <c r="C26" s="8" t="s">
        <v>1432</v>
      </c>
      <c r="D26" s="12">
        <v>2</v>
      </c>
      <c r="E26" s="9" t="s">
        <v>19</v>
      </c>
      <c r="F26" s="8"/>
      <c r="G26" s="230"/>
    </row>
    <row r="27" spans="1:9" ht="31.5" x14ac:dyDescent="0.25">
      <c r="A27" s="243" t="s">
        <v>39</v>
      </c>
      <c r="B27" s="7" t="s">
        <v>40</v>
      </c>
      <c r="C27" s="8" t="s">
        <v>1433</v>
      </c>
      <c r="D27" s="12">
        <v>2</v>
      </c>
      <c r="E27" s="9" t="s">
        <v>19</v>
      </c>
      <c r="F27" s="8" t="s">
        <v>1434</v>
      </c>
      <c r="G27" s="230"/>
    </row>
    <row r="28" spans="1:9" ht="41.25" hidden="1" customHeight="1" x14ac:dyDescent="0.25">
      <c r="A28" s="115"/>
      <c r="B28" s="17"/>
      <c r="C28" s="46" t="s">
        <v>1435</v>
      </c>
      <c r="D28" s="19"/>
      <c r="E28" s="20" t="s">
        <v>19</v>
      </c>
      <c r="F28" s="18"/>
      <c r="G28" s="21"/>
      <c r="H28" s="1"/>
      <c r="I28" s="2"/>
    </row>
    <row r="29" spans="1:9" s="24" customFormat="1" ht="45" x14ac:dyDescent="0.25">
      <c r="A29" s="243"/>
      <c r="B29" s="7"/>
      <c r="C29" s="11" t="s">
        <v>1436</v>
      </c>
      <c r="D29" s="12">
        <v>2</v>
      </c>
      <c r="E29" s="9" t="s">
        <v>19</v>
      </c>
      <c r="F29" s="8"/>
      <c r="G29" s="230"/>
      <c r="H29" s="288"/>
      <c r="I29" s="288"/>
    </row>
    <row r="30" spans="1:9" ht="81" hidden="1" customHeight="1" x14ac:dyDescent="0.25">
      <c r="A30" s="115"/>
      <c r="B30" s="17"/>
      <c r="C30" s="159" t="s">
        <v>1437</v>
      </c>
      <c r="D30" s="19"/>
      <c r="E30" s="20" t="s">
        <v>19</v>
      </c>
      <c r="F30" s="18" t="s">
        <v>1438</v>
      </c>
      <c r="G30" s="21"/>
      <c r="H30" s="1"/>
      <c r="I30" s="2"/>
    </row>
    <row r="31" spans="1:9" s="24" customFormat="1" ht="31.5" x14ac:dyDescent="0.25">
      <c r="A31" s="243" t="s">
        <v>41</v>
      </c>
      <c r="B31" s="7" t="s">
        <v>42</v>
      </c>
      <c r="C31" s="8" t="s">
        <v>1439</v>
      </c>
      <c r="D31" s="12">
        <v>2</v>
      </c>
      <c r="E31" s="9" t="s">
        <v>19</v>
      </c>
      <c r="F31" s="8" t="s">
        <v>1440</v>
      </c>
      <c r="G31" s="230"/>
      <c r="H31" s="288"/>
      <c r="I31" s="288"/>
    </row>
    <row r="32" spans="1:9" ht="36.950000000000003" customHeight="1" x14ac:dyDescent="0.25">
      <c r="A32" s="243" t="s">
        <v>43</v>
      </c>
      <c r="B32" s="354" t="s">
        <v>44</v>
      </c>
      <c r="C32" s="355"/>
      <c r="D32" s="355"/>
      <c r="E32" s="355"/>
      <c r="F32" s="355"/>
      <c r="G32" s="356"/>
      <c r="H32" s="288">
        <f>SUM(D35:D36)</f>
        <v>4</v>
      </c>
      <c r="I32" s="288">
        <f>COUNT(D35:D36)*2</f>
        <v>4</v>
      </c>
    </row>
    <row r="33" spans="1:9" ht="31.5" hidden="1" customHeight="1" x14ac:dyDescent="0.25">
      <c r="A33" s="76" t="s">
        <v>45</v>
      </c>
      <c r="B33" s="7" t="s">
        <v>46</v>
      </c>
      <c r="C33" s="8"/>
      <c r="D33" s="9"/>
      <c r="E33" s="9"/>
      <c r="F33" s="8"/>
      <c r="G33" s="9"/>
      <c r="H33" s="10"/>
      <c r="I33"/>
    </row>
    <row r="34" spans="1:9" ht="31.5" hidden="1" customHeight="1" x14ac:dyDescent="0.25">
      <c r="A34" s="76" t="s">
        <v>48</v>
      </c>
      <c r="B34" s="7" t="s">
        <v>49</v>
      </c>
      <c r="C34" s="8"/>
      <c r="D34" s="9"/>
      <c r="E34" s="9"/>
      <c r="F34" s="8"/>
      <c r="G34" s="9"/>
      <c r="H34" s="10"/>
      <c r="I34"/>
    </row>
    <row r="35" spans="1:9" ht="31.5" x14ac:dyDescent="0.25">
      <c r="A35" s="243" t="s">
        <v>50</v>
      </c>
      <c r="B35" s="7" t="s">
        <v>51</v>
      </c>
      <c r="C35" s="8" t="s">
        <v>1441</v>
      </c>
      <c r="D35" s="12">
        <v>2</v>
      </c>
      <c r="E35" s="9" t="s">
        <v>19</v>
      </c>
      <c r="F35" s="8" t="s">
        <v>1442</v>
      </c>
      <c r="G35" s="230"/>
    </row>
    <row r="36" spans="1:9" s="24" customFormat="1" ht="31.5" x14ac:dyDescent="0.25">
      <c r="A36" s="243" t="s">
        <v>52</v>
      </c>
      <c r="B36" s="7" t="s">
        <v>1443</v>
      </c>
      <c r="C36" s="8" t="s">
        <v>1444</v>
      </c>
      <c r="D36" s="12">
        <v>2</v>
      </c>
      <c r="E36" s="9" t="s">
        <v>19</v>
      </c>
      <c r="F36" s="8" t="s">
        <v>1445</v>
      </c>
      <c r="G36" s="230"/>
      <c r="H36" s="288"/>
      <c r="I36" s="288"/>
    </row>
    <row r="37" spans="1:9" ht="31.5" hidden="1" customHeight="1" x14ac:dyDescent="0.25">
      <c r="A37" s="76" t="s">
        <v>54</v>
      </c>
      <c r="B37" s="7" t="s">
        <v>55</v>
      </c>
      <c r="C37" s="8"/>
      <c r="D37" s="9"/>
      <c r="E37" s="9"/>
      <c r="F37" s="8"/>
      <c r="G37" s="9"/>
      <c r="H37" s="10"/>
      <c r="I37"/>
    </row>
    <row r="38" spans="1:9" ht="31.5" hidden="1" customHeight="1" x14ac:dyDescent="0.25">
      <c r="A38" s="76" t="s">
        <v>56</v>
      </c>
      <c r="B38" s="7" t="s">
        <v>57</v>
      </c>
      <c r="C38" s="8"/>
      <c r="D38" s="9"/>
      <c r="E38" s="9"/>
      <c r="F38" s="8"/>
      <c r="G38" s="9"/>
      <c r="H38" s="10"/>
      <c r="I38"/>
    </row>
    <row r="39" spans="1:9" ht="31.5" hidden="1" customHeight="1" x14ac:dyDescent="0.25">
      <c r="A39" s="76" t="s">
        <v>58</v>
      </c>
      <c r="B39" s="7" t="s">
        <v>59</v>
      </c>
      <c r="C39" s="8"/>
      <c r="D39" s="9"/>
      <c r="E39" s="9"/>
      <c r="F39" s="160"/>
      <c r="G39" s="161"/>
      <c r="H39" s="10"/>
      <c r="I39"/>
    </row>
    <row r="40" spans="1:9" ht="15.75" hidden="1" customHeight="1" x14ac:dyDescent="0.25">
      <c r="A40" s="76" t="s">
        <v>60</v>
      </c>
      <c r="B40" s="366" t="s">
        <v>61</v>
      </c>
      <c r="C40" s="367"/>
      <c r="D40" s="367"/>
      <c r="E40" s="367"/>
      <c r="F40" s="367"/>
      <c r="G40" s="368"/>
      <c r="H40" s="10"/>
      <c r="I40"/>
    </row>
    <row r="41" spans="1:9" ht="63" hidden="1" customHeight="1" x14ac:dyDescent="0.25">
      <c r="A41" s="76" t="s">
        <v>62</v>
      </c>
      <c r="B41" s="31" t="s">
        <v>63</v>
      </c>
      <c r="C41" s="8"/>
      <c r="D41" s="9"/>
      <c r="E41" s="9"/>
      <c r="F41" s="8"/>
      <c r="G41" s="9"/>
      <c r="H41" s="10"/>
      <c r="I41"/>
    </row>
    <row r="42" spans="1:9" ht="63" hidden="1" customHeight="1" x14ac:dyDescent="0.25">
      <c r="A42" s="76" t="s">
        <v>64</v>
      </c>
      <c r="B42" s="31" t="s">
        <v>65</v>
      </c>
      <c r="C42" s="8"/>
      <c r="D42" s="9"/>
      <c r="E42" s="9"/>
      <c r="F42" s="8"/>
      <c r="G42" s="9"/>
      <c r="H42" s="10"/>
      <c r="I42"/>
    </row>
    <row r="43" spans="1:9" ht="63" hidden="1" customHeight="1" x14ac:dyDescent="0.25">
      <c r="A43" s="76" t="s">
        <v>66</v>
      </c>
      <c r="B43" s="31" t="s">
        <v>67</v>
      </c>
      <c r="C43" s="8"/>
      <c r="D43" s="9"/>
      <c r="E43" s="9"/>
      <c r="F43" s="8"/>
      <c r="G43" s="9"/>
      <c r="H43" s="10"/>
      <c r="I43"/>
    </row>
    <row r="44" spans="1:9" ht="47.25" hidden="1" customHeight="1" x14ac:dyDescent="0.25">
      <c r="A44" s="76" t="s">
        <v>68</v>
      </c>
      <c r="B44" s="31" t="s">
        <v>69</v>
      </c>
      <c r="C44" s="8"/>
      <c r="D44" s="9"/>
      <c r="E44" s="9"/>
      <c r="F44" s="8"/>
      <c r="G44" s="9"/>
      <c r="H44" s="10"/>
      <c r="I44"/>
    </row>
    <row r="45" spans="1:9" ht="63" hidden="1" customHeight="1" x14ac:dyDescent="0.25">
      <c r="A45" s="76" t="s">
        <v>70</v>
      </c>
      <c r="B45" s="31" t="s">
        <v>71</v>
      </c>
      <c r="C45" s="8"/>
      <c r="D45" s="9"/>
      <c r="E45" s="9"/>
      <c r="F45" s="8"/>
      <c r="G45" s="9"/>
      <c r="H45" s="10"/>
      <c r="I45"/>
    </row>
    <row r="46" spans="1:9" ht="47.25" hidden="1" customHeight="1" x14ac:dyDescent="0.25">
      <c r="A46" s="76" t="s">
        <v>72</v>
      </c>
      <c r="B46" s="31" t="s">
        <v>73</v>
      </c>
      <c r="C46" s="8"/>
      <c r="D46" s="9"/>
      <c r="E46" s="9"/>
      <c r="F46" s="8"/>
      <c r="G46" s="9"/>
      <c r="H46" s="10"/>
      <c r="I46"/>
    </row>
    <row r="47" spans="1:9" ht="63" hidden="1" customHeight="1" x14ac:dyDescent="0.25">
      <c r="A47" s="76" t="s">
        <v>74</v>
      </c>
      <c r="B47" s="31" t="s">
        <v>75</v>
      </c>
      <c r="C47" s="8"/>
      <c r="D47" s="9"/>
      <c r="E47" s="9"/>
      <c r="F47" s="8"/>
      <c r="G47" s="9"/>
      <c r="H47" s="10"/>
      <c r="I47"/>
    </row>
    <row r="48" spans="1:9" ht="110.25" hidden="1" customHeight="1" x14ac:dyDescent="0.25">
      <c r="A48" s="76" t="s">
        <v>76</v>
      </c>
      <c r="B48" s="31" t="s">
        <v>77</v>
      </c>
      <c r="C48" s="8"/>
      <c r="D48" s="9"/>
      <c r="E48" s="9"/>
      <c r="F48" s="8"/>
      <c r="G48" s="9"/>
      <c r="H48" s="10"/>
      <c r="I48"/>
    </row>
    <row r="49" spans="1:9" ht="63" hidden="1" customHeight="1" x14ac:dyDescent="0.25">
      <c r="A49" s="76" t="s">
        <v>78</v>
      </c>
      <c r="B49" s="31" t="s">
        <v>79</v>
      </c>
      <c r="C49" s="8"/>
      <c r="D49" s="9"/>
      <c r="E49" s="9"/>
      <c r="F49" s="8"/>
      <c r="G49" s="9"/>
      <c r="H49" s="10"/>
      <c r="I49"/>
    </row>
    <row r="50" spans="1:9" ht="78.75" hidden="1" customHeight="1" x14ac:dyDescent="0.25">
      <c r="A50" s="76" t="s">
        <v>80</v>
      </c>
      <c r="B50" s="31" t="s">
        <v>1446</v>
      </c>
      <c r="C50" s="8"/>
      <c r="D50" s="9"/>
      <c r="E50" s="9"/>
      <c r="F50" s="8"/>
      <c r="G50" s="9"/>
      <c r="H50" s="10"/>
      <c r="I50"/>
    </row>
    <row r="51" spans="1:9" ht="47.25" hidden="1" customHeight="1" x14ac:dyDescent="0.25">
      <c r="A51" s="76" t="s">
        <v>82</v>
      </c>
      <c r="B51" s="31" t="s">
        <v>1447</v>
      </c>
      <c r="C51" s="8"/>
      <c r="D51" s="9"/>
      <c r="E51" s="9"/>
      <c r="F51" s="8"/>
      <c r="G51" s="9"/>
      <c r="H51" s="10"/>
      <c r="I51"/>
    </row>
    <row r="52" spans="1:9" ht="47.25" hidden="1" customHeight="1" x14ac:dyDescent="0.25">
      <c r="A52" s="76" t="s">
        <v>84</v>
      </c>
      <c r="B52" s="31" t="s">
        <v>85</v>
      </c>
      <c r="C52" s="8"/>
      <c r="D52" s="9"/>
      <c r="E52" s="9"/>
      <c r="F52" s="8"/>
      <c r="G52" s="9"/>
      <c r="H52" s="10"/>
      <c r="I52"/>
    </row>
    <row r="53" spans="1:9" ht="63" hidden="1" customHeight="1" x14ac:dyDescent="0.25">
      <c r="A53" s="76" t="s">
        <v>86</v>
      </c>
      <c r="B53" s="31" t="s">
        <v>1448</v>
      </c>
      <c r="C53" s="8"/>
      <c r="D53" s="9"/>
      <c r="E53" s="9"/>
      <c r="F53" s="8"/>
      <c r="G53" s="9"/>
      <c r="H53" s="10"/>
      <c r="I53"/>
    </row>
    <row r="54" spans="1:9" ht="47.25" hidden="1" customHeight="1" x14ac:dyDescent="0.25">
      <c r="A54" s="76" t="s">
        <v>88</v>
      </c>
      <c r="B54" s="31" t="s">
        <v>89</v>
      </c>
      <c r="C54" s="8"/>
      <c r="D54" s="9"/>
      <c r="E54" s="9"/>
      <c r="F54" s="8"/>
      <c r="G54" s="9"/>
      <c r="H54" s="10"/>
      <c r="I54"/>
    </row>
    <row r="55" spans="1:9" ht="47.25" hidden="1" customHeight="1" x14ac:dyDescent="0.25">
      <c r="A55" s="76" t="s">
        <v>90</v>
      </c>
      <c r="B55" s="31" t="s">
        <v>91</v>
      </c>
      <c r="C55" s="8"/>
      <c r="D55" s="9"/>
      <c r="E55" s="9"/>
      <c r="F55" s="8"/>
      <c r="G55" s="9"/>
      <c r="H55" s="10"/>
      <c r="I55"/>
    </row>
    <row r="56" spans="1:9" ht="18.75" x14ac:dyDescent="0.25">
      <c r="A56" s="243"/>
      <c r="B56" s="363" t="s">
        <v>92</v>
      </c>
      <c r="C56" s="364"/>
      <c r="D56" s="364"/>
      <c r="E56" s="364"/>
      <c r="F56" s="364"/>
      <c r="G56" s="365"/>
      <c r="H56" s="288">
        <f>H57+H70+H77+H84</f>
        <v>12</v>
      </c>
      <c r="I56" s="288">
        <f>I57+I70++I77+I84</f>
        <v>12</v>
      </c>
    </row>
    <row r="57" spans="1:9" ht="36.950000000000003" customHeight="1" x14ac:dyDescent="0.25">
      <c r="A57" s="243" t="s">
        <v>93</v>
      </c>
      <c r="B57" s="354" t="s">
        <v>94</v>
      </c>
      <c r="C57" s="355"/>
      <c r="D57" s="355"/>
      <c r="E57" s="355"/>
      <c r="F57" s="355"/>
      <c r="G57" s="356"/>
      <c r="H57" s="288">
        <f>SUM(D59:D68)</f>
        <v>6</v>
      </c>
      <c r="I57" s="288">
        <f>COUNT(D59:D68)*2</f>
        <v>6</v>
      </c>
    </row>
    <row r="58" spans="1:9" ht="31.5" hidden="1" x14ac:dyDescent="0.25">
      <c r="A58" s="76" t="s">
        <v>95</v>
      </c>
      <c r="B58" s="32" t="s">
        <v>96</v>
      </c>
      <c r="C58" s="8"/>
      <c r="D58" s="28"/>
      <c r="E58" s="9"/>
      <c r="F58" s="8"/>
      <c r="G58" s="9"/>
      <c r="H58" s="10"/>
      <c r="I58"/>
    </row>
    <row r="59" spans="1:9" ht="60" x14ac:dyDescent="0.25">
      <c r="A59" s="243" t="s">
        <v>97</v>
      </c>
      <c r="B59" s="32" t="s">
        <v>98</v>
      </c>
      <c r="C59" s="120" t="s">
        <v>1449</v>
      </c>
      <c r="D59" s="129">
        <v>2</v>
      </c>
      <c r="E59" s="9" t="s">
        <v>100</v>
      </c>
      <c r="F59" s="8" t="s">
        <v>1450</v>
      </c>
      <c r="G59" s="230"/>
    </row>
    <row r="60" spans="1:9" ht="45" hidden="1" x14ac:dyDescent="0.25">
      <c r="A60" s="115"/>
      <c r="B60" s="17"/>
      <c r="C60" s="162" t="s">
        <v>1451</v>
      </c>
      <c r="D60" s="163"/>
      <c r="E60" s="20" t="s">
        <v>100</v>
      </c>
      <c r="F60" s="18" t="s">
        <v>1452</v>
      </c>
      <c r="G60" s="21"/>
      <c r="H60" s="1"/>
      <c r="I60" s="2"/>
    </row>
    <row r="61" spans="1:9" ht="45" x14ac:dyDescent="0.25">
      <c r="A61" s="243"/>
      <c r="B61" s="32"/>
      <c r="C61" s="35" t="s">
        <v>1453</v>
      </c>
      <c r="D61" s="129">
        <v>2</v>
      </c>
      <c r="E61" s="9" t="s">
        <v>100</v>
      </c>
      <c r="F61" s="8" t="s">
        <v>1454</v>
      </c>
      <c r="G61" s="230"/>
    </row>
    <row r="62" spans="1:9" ht="47.25" hidden="1" customHeight="1" x14ac:dyDescent="0.25">
      <c r="A62" s="76" t="s">
        <v>102</v>
      </c>
      <c r="B62" s="32" t="s">
        <v>103</v>
      </c>
      <c r="C62" s="8"/>
      <c r="D62"/>
      <c r="E62" s="9"/>
      <c r="F62" s="8"/>
      <c r="G62" s="13"/>
      <c r="H62" s="10"/>
      <c r="I62"/>
    </row>
    <row r="63" spans="1:9" s="24" customFormat="1" ht="75" hidden="1" x14ac:dyDescent="0.25">
      <c r="A63" s="115" t="s">
        <v>104</v>
      </c>
      <c r="B63" s="17" t="s">
        <v>1455</v>
      </c>
      <c r="C63" s="128" t="s">
        <v>1456</v>
      </c>
      <c r="D63" s="163"/>
      <c r="E63" s="20" t="s">
        <v>127</v>
      </c>
      <c r="F63" s="18" t="s">
        <v>1457</v>
      </c>
      <c r="G63" s="21"/>
      <c r="H63" s="1"/>
      <c r="I63" s="2"/>
    </row>
    <row r="64" spans="1:9" ht="47.25" hidden="1" customHeight="1" x14ac:dyDescent="0.25">
      <c r="A64" s="76" t="s">
        <v>106</v>
      </c>
      <c r="B64" s="32" t="s">
        <v>107</v>
      </c>
      <c r="C64" s="27"/>
      <c r="D64"/>
      <c r="E64" s="9"/>
      <c r="F64" s="8"/>
      <c r="G64" s="13"/>
      <c r="H64" s="10"/>
      <c r="I64"/>
    </row>
    <row r="65" spans="1:9" ht="63" hidden="1" customHeight="1" x14ac:dyDescent="0.25">
      <c r="A65" s="76" t="s">
        <v>108</v>
      </c>
      <c r="B65" s="7" t="s">
        <v>109</v>
      </c>
      <c r="C65" s="8"/>
      <c r="D65" s="29"/>
      <c r="E65" s="9"/>
      <c r="F65" s="8"/>
      <c r="G65" s="13"/>
      <c r="H65" s="10"/>
      <c r="I65"/>
    </row>
    <row r="66" spans="1:9" ht="47.25" hidden="1" x14ac:dyDescent="0.25">
      <c r="A66" s="115" t="s">
        <v>113</v>
      </c>
      <c r="B66" s="17" t="s">
        <v>114</v>
      </c>
      <c r="C66" s="128" t="s">
        <v>1458</v>
      </c>
      <c r="D66" s="163"/>
      <c r="E66" s="20" t="s">
        <v>111</v>
      </c>
      <c r="F66" s="18" t="s">
        <v>1459</v>
      </c>
      <c r="G66" s="21"/>
      <c r="H66" s="1"/>
      <c r="I66" s="2"/>
    </row>
    <row r="67" spans="1:9" s="24" customFormat="1" ht="47.25" x14ac:dyDescent="0.25">
      <c r="A67" s="243" t="s">
        <v>113</v>
      </c>
      <c r="B67" s="7" t="s">
        <v>114</v>
      </c>
      <c r="C67" s="120" t="s">
        <v>1460</v>
      </c>
      <c r="D67" s="129">
        <v>2</v>
      </c>
      <c r="E67" s="9" t="s">
        <v>375</v>
      </c>
      <c r="F67" s="8"/>
      <c r="G67" s="230"/>
      <c r="H67" s="288"/>
      <c r="I67" s="288"/>
    </row>
    <row r="68" spans="1:9" s="24" customFormat="1" ht="75" hidden="1" x14ac:dyDescent="0.25">
      <c r="A68" s="115"/>
      <c r="B68" s="17"/>
      <c r="C68" s="128" t="s">
        <v>1461</v>
      </c>
      <c r="D68" s="163"/>
      <c r="E68" s="20" t="s">
        <v>1003</v>
      </c>
      <c r="F68" s="18"/>
      <c r="G68" s="21"/>
      <c r="H68" s="1"/>
      <c r="I68" s="2"/>
    </row>
    <row r="69" spans="1:9" ht="47.25" hidden="1" customHeight="1" x14ac:dyDescent="0.25">
      <c r="A69" s="76" t="s">
        <v>118</v>
      </c>
      <c r="B69" s="7" t="s">
        <v>119</v>
      </c>
      <c r="C69" s="8"/>
      <c r="D69" s="164"/>
      <c r="E69" s="9"/>
      <c r="F69" s="8"/>
      <c r="G69" s="9"/>
      <c r="H69" s="10"/>
      <c r="I69"/>
    </row>
    <row r="70" spans="1:9" ht="36.950000000000003" customHeight="1" x14ac:dyDescent="0.25">
      <c r="A70" s="243" t="s">
        <v>120</v>
      </c>
      <c r="B70" s="354" t="s">
        <v>121</v>
      </c>
      <c r="C70" s="355"/>
      <c r="D70" s="355"/>
      <c r="E70" s="355"/>
      <c r="F70" s="355"/>
      <c r="G70" s="356"/>
      <c r="H70" s="288">
        <f>SUM(D71:D75)</f>
        <v>2</v>
      </c>
      <c r="I70" s="288">
        <f>COUNT(D71:D75)*2</f>
        <v>2</v>
      </c>
    </row>
    <row r="71" spans="1:9" s="24" customFormat="1" ht="45" hidden="1" x14ac:dyDescent="0.25">
      <c r="A71" s="115" t="s">
        <v>122</v>
      </c>
      <c r="B71" s="17" t="s">
        <v>123</v>
      </c>
      <c r="C71" s="18" t="s">
        <v>1462</v>
      </c>
      <c r="D71" s="19"/>
      <c r="E71" s="20" t="s">
        <v>816</v>
      </c>
      <c r="F71" s="18"/>
      <c r="G71" s="21"/>
      <c r="H71" s="1"/>
      <c r="I71" s="2"/>
    </row>
    <row r="72" spans="1:9" ht="31.5" x14ac:dyDescent="0.25">
      <c r="A72" s="243" t="s">
        <v>122</v>
      </c>
      <c r="B72" s="7" t="s">
        <v>123</v>
      </c>
      <c r="C72" s="165" t="s">
        <v>1463</v>
      </c>
      <c r="D72" s="12">
        <v>2</v>
      </c>
      <c r="E72" s="9" t="s">
        <v>100</v>
      </c>
      <c r="F72" s="8" t="s">
        <v>1464</v>
      </c>
      <c r="G72" s="230"/>
    </row>
    <row r="73" spans="1:9" ht="30" hidden="1" x14ac:dyDescent="0.25">
      <c r="A73" s="115"/>
      <c r="B73" s="17"/>
      <c r="C73" s="18" t="s">
        <v>1465</v>
      </c>
      <c r="D73" s="19"/>
      <c r="E73" s="20" t="s">
        <v>100</v>
      </c>
      <c r="F73" s="18"/>
      <c r="G73" s="21"/>
      <c r="H73" s="1"/>
      <c r="I73" s="2"/>
    </row>
    <row r="74" spans="1:9" ht="78.75" hidden="1" customHeight="1" x14ac:dyDescent="0.25">
      <c r="A74" s="76" t="s">
        <v>128</v>
      </c>
      <c r="B74" s="7" t="s">
        <v>129</v>
      </c>
      <c r="C74" s="8"/>
      <c r="D74" s="9"/>
      <c r="E74" s="9"/>
      <c r="F74" s="8"/>
      <c r="G74" s="13"/>
      <c r="H74" s="10"/>
      <c r="I74"/>
    </row>
    <row r="75" spans="1:9" s="24" customFormat="1" ht="31.5" hidden="1" x14ac:dyDescent="0.25">
      <c r="A75" s="115" t="s">
        <v>130</v>
      </c>
      <c r="B75" s="17" t="s">
        <v>131</v>
      </c>
      <c r="C75" s="128" t="s">
        <v>1466</v>
      </c>
      <c r="D75" s="19"/>
      <c r="E75" s="20" t="s">
        <v>100</v>
      </c>
      <c r="F75" s="18"/>
      <c r="G75" s="21"/>
      <c r="H75" s="1"/>
      <c r="I75" s="2"/>
    </row>
    <row r="76" spans="1:9" ht="47.25" hidden="1" customHeight="1" x14ac:dyDescent="0.25">
      <c r="A76" s="76" t="s">
        <v>132</v>
      </c>
      <c r="B76" s="7" t="s">
        <v>133</v>
      </c>
      <c r="C76" s="8"/>
      <c r="D76" s="9"/>
      <c r="E76" s="9"/>
      <c r="F76" s="8"/>
      <c r="G76" s="9"/>
      <c r="H76" s="10"/>
      <c r="I76"/>
    </row>
    <row r="77" spans="1:9" ht="36.950000000000003" customHeight="1" x14ac:dyDescent="0.25">
      <c r="A77" s="243" t="s">
        <v>134</v>
      </c>
      <c r="B77" s="354" t="s">
        <v>135</v>
      </c>
      <c r="C77" s="355"/>
      <c r="D77" s="355"/>
      <c r="E77" s="355"/>
      <c r="F77" s="355"/>
      <c r="G77" s="356"/>
      <c r="H77" s="288">
        <f>SUM(D78:D82)</f>
        <v>2</v>
      </c>
      <c r="I77" s="288">
        <f>COUNT(D78:D82)*2</f>
        <v>2</v>
      </c>
    </row>
    <row r="78" spans="1:9" ht="31.5" x14ac:dyDescent="0.25">
      <c r="A78" s="243" t="s">
        <v>136</v>
      </c>
      <c r="B78" s="7" t="s">
        <v>137</v>
      </c>
      <c r="C78" s="120" t="s">
        <v>1467</v>
      </c>
      <c r="D78" s="12">
        <v>2</v>
      </c>
      <c r="E78" s="9" t="s">
        <v>100</v>
      </c>
      <c r="F78" s="8"/>
      <c r="G78" s="230"/>
    </row>
    <row r="79" spans="1:9" s="24" customFormat="1" ht="30" hidden="1" x14ac:dyDescent="0.25">
      <c r="A79" s="115"/>
      <c r="B79" s="17"/>
      <c r="C79" s="128" t="s">
        <v>1468</v>
      </c>
      <c r="D79" s="19"/>
      <c r="E79" s="20" t="s">
        <v>100</v>
      </c>
      <c r="F79" s="18"/>
      <c r="G79" s="21"/>
      <c r="H79" s="1"/>
      <c r="I79" s="2"/>
    </row>
    <row r="80" spans="1:9" s="24" customFormat="1" ht="30" hidden="1" x14ac:dyDescent="0.25">
      <c r="A80" s="115"/>
      <c r="B80" s="17"/>
      <c r="C80" s="18" t="s">
        <v>1469</v>
      </c>
      <c r="D80" s="19"/>
      <c r="E80" s="20" t="s">
        <v>100</v>
      </c>
      <c r="F80" s="18"/>
      <c r="G80" s="21"/>
      <c r="H80" s="1"/>
      <c r="I80" s="2"/>
    </row>
    <row r="81" spans="1:9" s="24" customFormat="1" ht="60" hidden="1" x14ac:dyDescent="0.25">
      <c r="A81" s="115" t="s">
        <v>139</v>
      </c>
      <c r="B81" s="17" t="s">
        <v>140</v>
      </c>
      <c r="C81" s="83" t="s">
        <v>1470</v>
      </c>
      <c r="D81" s="19"/>
      <c r="E81" s="20" t="s">
        <v>127</v>
      </c>
      <c r="F81" s="18" t="s">
        <v>1471</v>
      </c>
      <c r="G81" s="21"/>
      <c r="H81" s="1"/>
      <c r="I81" s="2"/>
    </row>
    <row r="82" spans="1:9" s="24" customFormat="1" ht="47.25" hidden="1" x14ac:dyDescent="0.25">
      <c r="A82" s="115" t="s">
        <v>141</v>
      </c>
      <c r="B82" s="17" t="s">
        <v>142</v>
      </c>
      <c r="C82" s="18" t="s">
        <v>1472</v>
      </c>
      <c r="D82" s="19"/>
      <c r="E82" s="20" t="s">
        <v>1473</v>
      </c>
      <c r="F82" s="18"/>
      <c r="G82" s="21"/>
      <c r="H82" s="1"/>
      <c r="I82" s="2"/>
    </row>
    <row r="83" spans="1:9" ht="78.75" hidden="1" x14ac:dyDescent="0.25">
      <c r="A83" s="76" t="s">
        <v>143</v>
      </c>
      <c r="B83" s="7" t="s">
        <v>144</v>
      </c>
      <c r="C83" s="130"/>
      <c r="D83" s="29"/>
      <c r="E83" s="29"/>
      <c r="F83" s="130"/>
      <c r="G83" s="9"/>
      <c r="H83" s="10"/>
      <c r="I83"/>
    </row>
    <row r="84" spans="1:9" s="24" customFormat="1" ht="36.950000000000003" customHeight="1" x14ac:dyDescent="0.25">
      <c r="A84" s="243" t="s">
        <v>145</v>
      </c>
      <c r="B84" s="354" t="s">
        <v>146</v>
      </c>
      <c r="C84" s="355"/>
      <c r="D84" s="355"/>
      <c r="E84" s="355"/>
      <c r="F84" s="355"/>
      <c r="G84" s="356"/>
      <c r="H84" s="288">
        <f>SUM(D85:D88)</f>
        <v>2</v>
      </c>
      <c r="I84" s="288">
        <f>COUNT(D85:D88)*2</f>
        <v>2</v>
      </c>
    </row>
    <row r="85" spans="1:9" s="24" customFormat="1" ht="63" x14ac:dyDescent="0.25">
      <c r="A85" s="243" t="s">
        <v>147</v>
      </c>
      <c r="B85" s="7" t="s">
        <v>148</v>
      </c>
      <c r="C85" s="8" t="s">
        <v>1474</v>
      </c>
      <c r="D85" s="12">
        <v>2</v>
      </c>
      <c r="E85" s="9" t="s">
        <v>150</v>
      </c>
      <c r="F85" s="8" t="s">
        <v>1475</v>
      </c>
      <c r="G85" s="230"/>
      <c r="H85" s="288"/>
      <c r="I85" s="288"/>
    </row>
    <row r="86" spans="1:9" ht="63" hidden="1" customHeight="1" x14ac:dyDescent="0.25">
      <c r="A86" s="76" t="s">
        <v>152</v>
      </c>
      <c r="B86" s="7" t="s">
        <v>153</v>
      </c>
      <c r="C86" s="8"/>
      <c r="D86" s="9"/>
      <c r="E86" s="9"/>
      <c r="F86" s="8"/>
      <c r="G86" s="13"/>
      <c r="H86" s="10"/>
      <c r="I86"/>
    </row>
    <row r="87" spans="1:9" ht="47.25" hidden="1" customHeight="1" x14ac:dyDescent="0.25">
      <c r="A87" s="76" t="s">
        <v>154</v>
      </c>
      <c r="B87" s="7" t="s">
        <v>155</v>
      </c>
      <c r="C87" s="8"/>
      <c r="D87" s="9"/>
      <c r="E87" s="9"/>
      <c r="F87" s="8"/>
      <c r="G87" s="13"/>
      <c r="H87" s="10"/>
      <c r="I87"/>
    </row>
    <row r="88" spans="1:9" s="24" customFormat="1" ht="63" hidden="1" customHeight="1" x14ac:dyDescent="0.25">
      <c r="A88" s="115" t="s">
        <v>156</v>
      </c>
      <c r="B88" s="17" t="s">
        <v>157</v>
      </c>
      <c r="C88" s="18" t="s">
        <v>1476</v>
      </c>
      <c r="D88" s="19"/>
      <c r="E88" s="20" t="s">
        <v>19</v>
      </c>
      <c r="F88" s="18"/>
      <c r="G88" s="21"/>
      <c r="H88" s="1"/>
      <c r="I88" s="2"/>
    </row>
    <row r="89" spans="1:9" ht="78.75" hidden="1" customHeight="1" x14ac:dyDescent="0.25">
      <c r="A89" s="76" t="s">
        <v>158</v>
      </c>
      <c r="B89" s="7" t="s">
        <v>159</v>
      </c>
      <c r="C89" s="8"/>
      <c r="D89" s="9"/>
      <c r="E89" s="9"/>
      <c r="F89" s="8"/>
      <c r="G89" s="9"/>
      <c r="H89" s="10"/>
      <c r="I89"/>
    </row>
    <row r="90" spans="1:9" ht="18.75" x14ac:dyDescent="0.25">
      <c r="A90" s="243"/>
      <c r="B90" s="363" t="s">
        <v>160</v>
      </c>
      <c r="C90" s="364"/>
      <c r="D90" s="364"/>
      <c r="E90" s="364"/>
      <c r="F90" s="364"/>
      <c r="G90" s="365"/>
      <c r="H90" s="288">
        <f>H91+H106+H111+H120++H127</f>
        <v>36</v>
      </c>
      <c r="I90" s="288">
        <f>I91+I106+I111+I120+I127</f>
        <v>36</v>
      </c>
    </row>
    <row r="91" spans="1:9" ht="36.950000000000003" customHeight="1" x14ac:dyDescent="0.25">
      <c r="A91" s="243" t="s">
        <v>161</v>
      </c>
      <c r="B91" s="354" t="s">
        <v>162</v>
      </c>
      <c r="C91" s="355"/>
      <c r="D91" s="355"/>
      <c r="E91" s="355"/>
      <c r="F91" s="355"/>
      <c r="G91" s="356"/>
      <c r="H91" s="288">
        <f>SUM(D92:D103)</f>
        <v>10</v>
      </c>
      <c r="I91" s="288">
        <f>COUNT(D92:D103)*2</f>
        <v>10</v>
      </c>
    </row>
    <row r="92" spans="1:9" s="24" customFormat="1" ht="31.5" hidden="1" x14ac:dyDescent="0.25">
      <c r="A92" s="115" t="s">
        <v>163</v>
      </c>
      <c r="B92" s="17" t="s">
        <v>164</v>
      </c>
      <c r="C92" s="18" t="s">
        <v>1477</v>
      </c>
      <c r="D92" s="19"/>
      <c r="E92" s="20" t="s">
        <v>127</v>
      </c>
      <c r="F92" s="83" t="s">
        <v>1478</v>
      </c>
      <c r="G92" s="21"/>
      <c r="H92" s="1"/>
      <c r="I92" s="2"/>
    </row>
    <row r="93" spans="1:9" ht="31.5" x14ac:dyDescent="0.25">
      <c r="A93" s="243" t="s">
        <v>167</v>
      </c>
      <c r="B93" s="32" t="s">
        <v>168</v>
      </c>
      <c r="C93" s="8" t="s">
        <v>1479</v>
      </c>
      <c r="D93" s="12">
        <v>2</v>
      </c>
      <c r="E93" s="9" t="s">
        <v>100</v>
      </c>
      <c r="F93" s="8" t="s">
        <v>1480</v>
      </c>
      <c r="G93" s="230"/>
    </row>
    <row r="94" spans="1:9" s="24" customFormat="1" ht="45" hidden="1" x14ac:dyDescent="0.25">
      <c r="A94" s="115"/>
      <c r="B94" s="17"/>
      <c r="C94" s="18" t="s">
        <v>1481</v>
      </c>
      <c r="D94" s="19"/>
      <c r="E94" s="20" t="s">
        <v>100</v>
      </c>
      <c r="F94" s="18"/>
      <c r="G94" s="21"/>
      <c r="H94" s="1"/>
      <c r="I94" s="2"/>
    </row>
    <row r="95" spans="1:9" ht="45.75" hidden="1" customHeight="1" x14ac:dyDescent="0.25">
      <c r="A95" s="115"/>
      <c r="B95" s="17"/>
      <c r="C95" s="18" t="s">
        <v>1482</v>
      </c>
      <c r="D95" s="19"/>
      <c r="E95" s="20" t="s">
        <v>100</v>
      </c>
      <c r="F95" s="18"/>
      <c r="G95" s="21"/>
      <c r="H95" s="1"/>
      <c r="I95" s="2"/>
    </row>
    <row r="96" spans="1:9" ht="18.75" x14ac:dyDescent="0.25">
      <c r="A96" s="243"/>
      <c r="B96" s="32"/>
      <c r="C96" s="8" t="s">
        <v>1483</v>
      </c>
      <c r="D96" s="12">
        <v>2</v>
      </c>
      <c r="E96" s="9" t="s">
        <v>100</v>
      </c>
      <c r="F96" s="8" t="s">
        <v>1484</v>
      </c>
      <c r="G96" s="230"/>
    </row>
    <row r="97" spans="1:9" ht="45" x14ac:dyDescent="0.25">
      <c r="A97" s="243" t="s">
        <v>172</v>
      </c>
      <c r="B97" s="7" t="s">
        <v>173</v>
      </c>
      <c r="C97" s="11" t="s">
        <v>1485</v>
      </c>
      <c r="D97" s="12">
        <v>2</v>
      </c>
      <c r="E97" s="9" t="s">
        <v>100</v>
      </c>
      <c r="F97" s="8"/>
      <c r="G97" s="230"/>
    </row>
    <row r="98" spans="1:9" s="24" customFormat="1" ht="30" hidden="1" x14ac:dyDescent="0.25">
      <c r="A98" s="115"/>
      <c r="B98" s="17"/>
      <c r="C98" s="18" t="s">
        <v>1486</v>
      </c>
      <c r="D98" s="19"/>
      <c r="E98" s="20" t="s">
        <v>100</v>
      </c>
      <c r="F98" s="18"/>
      <c r="G98" s="21"/>
      <c r="H98" s="1"/>
      <c r="I98" s="2"/>
    </row>
    <row r="99" spans="1:9" s="24" customFormat="1" ht="30" hidden="1" x14ac:dyDescent="0.25">
      <c r="A99" s="115"/>
      <c r="B99" s="17"/>
      <c r="C99" s="18" t="s">
        <v>1487</v>
      </c>
      <c r="D99" s="19"/>
      <c r="E99" s="20" t="s">
        <v>100</v>
      </c>
      <c r="F99" s="18"/>
      <c r="G99" s="21"/>
      <c r="H99" s="1"/>
      <c r="I99" s="2"/>
    </row>
    <row r="100" spans="1:9" s="24" customFormat="1" ht="15.75" hidden="1" x14ac:dyDescent="0.25">
      <c r="A100" s="115"/>
      <c r="B100" s="17"/>
      <c r="C100" s="18" t="s">
        <v>1488</v>
      </c>
      <c r="D100" s="19"/>
      <c r="E100" s="20" t="s">
        <v>100</v>
      </c>
      <c r="F100" s="18"/>
      <c r="G100" s="21"/>
      <c r="H100" s="1"/>
      <c r="I100" s="2"/>
    </row>
    <row r="101" spans="1:9" ht="36" customHeight="1" x14ac:dyDescent="0.25">
      <c r="A101" s="243"/>
      <c r="B101" s="7"/>
      <c r="C101" s="11" t="s">
        <v>1489</v>
      </c>
      <c r="D101" s="12">
        <v>2</v>
      </c>
      <c r="E101" s="9" t="s">
        <v>100</v>
      </c>
      <c r="F101" s="8"/>
      <c r="G101" s="230"/>
    </row>
    <row r="102" spans="1:9" ht="30" x14ac:dyDescent="0.25">
      <c r="A102" s="243"/>
      <c r="B102" s="7"/>
      <c r="C102" s="11" t="s">
        <v>1490</v>
      </c>
      <c r="D102" s="12">
        <v>2</v>
      </c>
      <c r="E102" s="9" t="s">
        <v>100</v>
      </c>
      <c r="F102" s="8"/>
      <c r="G102" s="230"/>
    </row>
    <row r="103" spans="1:9" s="24" customFormat="1" ht="15.75" hidden="1" x14ac:dyDescent="0.25">
      <c r="A103" s="115"/>
      <c r="B103" s="17"/>
      <c r="C103" s="83" t="s">
        <v>181</v>
      </c>
      <c r="D103" s="19"/>
      <c r="E103" s="166" t="s">
        <v>100</v>
      </c>
      <c r="F103" s="18"/>
      <c r="G103" s="21"/>
      <c r="H103" s="1"/>
      <c r="I103" s="2"/>
    </row>
    <row r="104" spans="1:9" ht="47.25" hidden="1" x14ac:dyDescent="0.25">
      <c r="A104" s="115" t="s">
        <v>182</v>
      </c>
      <c r="B104" s="17" t="s">
        <v>183</v>
      </c>
      <c r="C104" s="46"/>
      <c r="D104" s="20"/>
      <c r="E104" s="20"/>
      <c r="F104" s="18"/>
      <c r="G104" s="20"/>
      <c r="H104" s="10"/>
      <c r="I104"/>
    </row>
    <row r="105" spans="1:9" ht="47.25" hidden="1" customHeight="1" x14ac:dyDescent="0.25">
      <c r="A105" s="76" t="s">
        <v>184</v>
      </c>
      <c r="B105" s="7" t="s">
        <v>185</v>
      </c>
      <c r="C105" s="8"/>
      <c r="D105" s="9"/>
      <c r="E105" s="9"/>
      <c r="F105" s="8"/>
      <c r="G105" s="9"/>
      <c r="H105" s="10"/>
      <c r="I105"/>
    </row>
    <row r="106" spans="1:9" ht="36.950000000000003" customHeight="1" x14ac:dyDescent="0.25">
      <c r="A106" s="243" t="s">
        <v>186</v>
      </c>
      <c r="B106" s="354" t="s">
        <v>187</v>
      </c>
      <c r="C106" s="355"/>
      <c r="D106" s="355"/>
      <c r="E106" s="355"/>
      <c r="F106" s="355"/>
      <c r="G106" s="356"/>
      <c r="H106" s="288">
        <f>SUM(D108:D110)</f>
        <v>2</v>
      </c>
      <c r="I106" s="288">
        <f>COUNT(D108:D110)*2</f>
        <v>2</v>
      </c>
    </row>
    <row r="107" spans="1:9" ht="47.25" hidden="1" customHeight="1" x14ac:dyDescent="0.25">
      <c r="A107" s="76" t="s">
        <v>188</v>
      </c>
      <c r="B107" s="32" t="s">
        <v>189</v>
      </c>
      <c r="C107" s="8"/>
      <c r="D107" s="9"/>
      <c r="E107" s="9"/>
      <c r="F107" s="8"/>
      <c r="G107" s="9"/>
      <c r="H107" s="10"/>
      <c r="I107"/>
    </row>
    <row r="108" spans="1:9" s="24" customFormat="1" ht="45" hidden="1" x14ac:dyDescent="0.25">
      <c r="A108" s="115" t="s">
        <v>190</v>
      </c>
      <c r="B108" s="17" t="s">
        <v>191</v>
      </c>
      <c r="C108" s="128" t="s">
        <v>1491</v>
      </c>
      <c r="D108" s="19"/>
      <c r="E108" s="20" t="s">
        <v>100</v>
      </c>
      <c r="F108" s="18" t="s">
        <v>1492</v>
      </c>
      <c r="G108" s="21"/>
      <c r="H108" s="1"/>
      <c r="I108" s="2"/>
    </row>
    <row r="109" spans="1:9" s="24" customFormat="1" ht="31.5" hidden="1" x14ac:dyDescent="0.25">
      <c r="A109" s="115" t="s">
        <v>194</v>
      </c>
      <c r="B109" s="17" t="s">
        <v>195</v>
      </c>
      <c r="C109" s="18" t="s">
        <v>1493</v>
      </c>
      <c r="D109" s="19"/>
      <c r="E109" s="20" t="s">
        <v>100</v>
      </c>
      <c r="F109" s="83"/>
      <c r="G109" s="21"/>
      <c r="H109" s="1"/>
      <c r="I109" s="2"/>
    </row>
    <row r="110" spans="1:9" ht="47.25" x14ac:dyDescent="0.25">
      <c r="A110" s="243" t="s">
        <v>197</v>
      </c>
      <c r="B110" s="32" t="s">
        <v>198</v>
      </c>
      <c r="C110" s="8" t="s">
        <v>1494</v>
      </c>
      <c r="D110" s="12">
        <v>2</v>
      </c>
      <c r="E110" s="9" t="s">
        <v>100</v>
      </c>
      <c r="F110" s="67"/>
      <c r="G110" s="230"/>
    </row>
    <row r="111" spans="1:9" ht="36.950000000000003" customHeight="1" x14ac:dyDescent="0.25">
      <c r="A111" s="243" t="s">
        <v>200</v>
      </c>
      <c r="B111" s="354" t="s">
        <v>201</v>
      </c>
      <c r="C111" s="355"/>
      <c r="D111" s="355"/>
      <c r="E111" s="355"/>
      <c r="F111" s="355"/>
      <c r="G111" s="356"/>
      <c r="H111" s="288">
        <f>SUM(D112:D119)</f>
        <v>8</v>
      </c>
      <c r="I111" s="288">
        <f>COUNT(D112:D119)*2</f>
        <v>8</v>
      </c>
    </row>
    <row r="112" spans="1:9" s="24" customFormat="1" ht="47.25" x14ac:dyDescent="0.25">
      <c r="A112" s="243" t="s">
        <v>202</v>
      </c>
      <c r="B112" s="7" t="s">
        <v>203</v>
      </c>
      <c r="C112" s="8" t="s">
        <v>1495</v>
      </c>
      <c r="D112" s="12">
        <v>2</v>
      </c>
      <c r="E112" s="9" t="s">
        <v>111</v>
      </c>
      <c r="F112" s="8" t="s">
        <v>1496</v>
      </c>
      <c r="G112" s="230"/>
      <c r="H112" s="288"/>
      <c r="I112" s="288"/>
    </row>
    <row r="113" spans="1:9" s="24" customFormat="1" ht="47.25" x14ac:dyDescent="0.25">
      <c r="A113" s="243" t="s">
        <v>206</v>
      </c>
      <c r="B113" s="7" t="s">
        <v>207</v>
      </c>
      <c r="C113" s="8" t="s">
        <v>1497</v>
      </c>
      <c r="D113" s="12">
        <v>2</v>
      </c>
      <c r="E113" s="9" t="s">
        <v>769</v>
      </c>
      <c r="F113" s="8" t="s">
        <v>1498</v>
      </c>
      <c r="G113" s="230"/>
      <c r="H113" s="288"/>
      <c r="I113" s="288"/>
    </row>
    <row r="114" spans="1:9" s="24" customFormat="1" ht="45" x14ac:dyDescent="0.25">
      <c r="A114" s="243"/>
      <c r="B114" s="7"/>
      <c r="C114" s="8" t="s">
        <v>1499</v>
      </c>
      <c r="D114" s="12">
        <v>2</v>
      </c>
      <c r="E114" s="9" t="s">
        <v>769</v>
      </c>
      <c r="F114" s="8"/>
      <c r="G114" s="230"/>
      <c r="H114" s="288"/>
      <c r="I114" s="288"/>
    </row>
    <row r="115" spans="1:9" ht="31.5" hidden="1" x14ac:dyDescent="0.25">
      <c r="A115" s="76" t="s">
        <v>210</v>
      </c>
      <c r="B115" s="7" t="s">
        <v>211</v>
      </c>
      <c r="D115" s="9"/>
      <c r="E115" s="9"/>
      <c r="F115" s="8"/>
      <c r="G115" s="13"/>
      <c r="H115" s="10"/>
      <c r="I115"/>
    </row>
    <row r="116" spans="1:9" ht="31.5" hidden="1" customHeight="1" x14ac:dyDescent="0.25">
      <c r="A116" s="76" t="s">
        <v>212</v>
      </c>
      <c r="B116" s="7" t="s">
        <v>213</v>
      </c>
      <c r="C116" s="8"/>
      <c r="D116" s="9"/>
      <c r="E116" s="9"/>
      <c r="F116" s="8"/>
      <c r="G116" s="13"/>
      <c r="H116" s="10"/>
      <c r="I116"/>
    </row>
    <row r="117" spans="1:9" ht="63" hidden="1" customHeight="1" x14ac:dyDescent="0.25">
      <c r="A117" s="115" t="s">
        <v>214</v>
      </c>
      <c r="B117" s="59" t="s">
        <v>215</v>
      </c>
      <c r="C117" s="18" t="s">
        <v>1500</v>
      </c>
      <c r="D117" s="19"/>
      <c r="E117" s="20" t="s">
        <v>375</v>
      </c>
      <c r="F117" s="18" t="s">
        <v>1501</v>
      </c>
      <c r="G117" s="21"/>
      <c r="H117" s="1"/>
      <c r="I117" s="2"/>
    </row>
    <row r="118" spans="1:9" ht="45" hidden="1" x14ac:dyDescent="0.25">
      <c r="A118" s="115" t="s">
        <v>221</v>
      </c>
      <c r="B118" s="59" t="s">
        <v>1502</v>
      </c>
      <c r="C118" s="18" t="s">
        <v>1503</v>
      </c>
      <c r="D118" s="19"/>
      <c r="E118" s="20" t="s">
        <v>125</v>
      </c>
      <c r="F118" s="18"/>
      <c r="G118" s="21"/>
      <c r="H118" s="1"/>
      <c r="I118" s="2"/>
    </row>
    <row r="119" spans="1:9" ht="45" x14ac:dyDescent="0.25">
      <c r="A119" s="243" t="s">
        <v>221</v>
      </c>
      <c r="B119" s="31" t="s">
        <v>1502</v>
      </c>
      <c r="C119" s="8" t="s">
        <v>1504</v>
      </c>
      <c r="D119" s="12">
        <v>2</v>
      </c>
      <c r="E119" s="9" t="s">
        <v>125</v>
      </c>
      <c r="F119" s="8" t="s">
        <v>1505</v>
      </c>
      <c r="G119" s="230"/>
    </row>
    <row r="120" spans="1:9" ht="36.950000000000003" customHeight="1" x14ac:dyDescent="0.25">
      <c r="A120" s="243" t="s">
        <v>231</v>
      </c>
      <c r="B120" s="354" t="s">
        <v>232</v>
      </c>
      <c r="C120" s="355"/>
      <c r="D120" s="355"/>
      <c r="E120" s="355"/>
      <c r="F120" s="355"/>
      <c r="G120" s="356"/>
      <c r="H120" s="288">
        <f>SUM(D121:D126)</f>
        <v>8</v>
      </c>
      <c r="I120" s="288">
        <f>COUNT(D121:D126)*2</f>
        <v>8</v>
      </c>
    </row>
    <row r="121" spans="1:9" ht="31.5" x14ac:dyDescent="0.25">
      <c r="A121" s="243" t="s">
        <v>233</v>
      </c>
      <c r="B121" s="7" t="s">
        <v>234</v>
      </c>
      <c r="C121" s="8" t="s">
        <v>1506</v>
      </c>
      <c r="D121" s="12">
        <v>2</v>
      </c>
      <c r="E121" s="9" t="s">
        <v>769</v>
      </c>
      <c r="F121" s="8" t="s">
        <v>1507</v>
      </c>
      <c r="G121" s="230"/>
    </row>
    <row r="122" spans="1:9" ht="30" x14ac:dyDescent="0.25">
      <c r="A122" s="243"/>
      <c r="B122" s="7"/>
      <c r="C122" s="8" t="s">
        <v>1508</v>
      </c>
      <c r="D122" s="12">
        <v>2</v>
      </c>
      <c r="E122" s="9" t="s">
        <v>769</v>
      </c>
      <c r="F122" s="8" t="s">
        <v>1509</v>
      </c>
      <c r="G122" s="230"/>
    </row>
    <row r="123" spans="1:9" ht="30" x14ac:dyDescent="0.25">
      <c r="A123" s="243"/>
      <c r="B123" s="7"/>
      <c r="C123" s="8" t="s">
        <v>1510</v>
      </c>
      <c r="D123" s="12">
        <v>2</v>
      </c>
      <c r="E123" s="9" t="s">
        <v>769</v>
      </c>
      <c r="F123" s="8" t="s">
        <v>1511</v>
      </c>
      <c r="G123" s="230"/>
    </row>
    <row r="124" spans="1:9" ht="47.25" hidden="1" x14ac:dyDescent="0.25">
      <c r="A124" s="115" t="s">
        <v>252</v>
      </c>
      <c r="B124" s="17" t="s">
        <v>253</v>
      </c>
      <c r="C124" s="157" t="s">
        <v>1512</v>
      </c>
      <c r="D124" s="19"/>
      <c r="E124" s="20" t="s">
        <v>769</v>
      </c>
      <c r="F124" s="18" t="s">
        <v>1513</v>
      </c>
      <c r="G124" s="21"/>
      <c r="H124" s="1"/>
      <c r="I124" s="2"/>
    </row>
    <row r="125" spans="1:9" s="24" customFormat="1" ht="31.5" hidden="1" x14ac:dyDescent="0.25">
      <c r="A125" s="115"/>
      <c r="B125" s="17"/>
      <c r="C125" s="157" t="s">
        <v>1514</v>
      </c>
      <c r="D125" s="19"/>
      <c r="E125" s="20" t="s">
        <v>769</v>
      </c>
      <c r="F125" s="167" t="s">
        <v>1515</v>
      </c>
      <c r="G125" s="21"/>
      <c r="H125" s="1"/>
      <c r="I125" s="2"/>
    </row>
    <row r="126" spans="1:9" ht="135" x14ac:dyDescent="0.25">
      <c r="A126" s="243" t="s">
        <v>260</v>
      </c>
      <c r="B126" s="32" t="s">
        <v>261</v>
      </c>
      <c r="C126" s="33" t="s">
        <v>2630</v>
      </c>
      <c r="D126" s="12">
        <v>2</v>
      </c>
      <c r="E126" s="9" t="s">
        <v>236</v>
      </c>
      <c r="F126" s="11" t="s">
        <v>1516</v>
      </c>
      <c r="G126" s="230"/>
    </row>
    <row r="127" spans="1:9" ht="36.950000000000003" customHeight="1" x14ac:dyDescent="0.25">
      <c r="A127" s="243" t="s">
        <v>264</v>
      </c>
      <c r="B127" s="354" t="s">
        <v>265</v>
      </c>
      <c r="C127" s="355"/>
      <c r="D127" s="355"/>
      <c r="E127" s="355"/>
      <c r="F127" s="355"/>
      <c r="G127" s="356"/>
      <c r="H127" s="288">
        <f>SUM(D128:D138)</f>
        <v>8</v>
      </c>
      <c r="I127" s="288">
        <f>COUNT(D128:D138)*2</f>
        <v>8</v>
      </c>
    </row>
    <row r="128" spans="1:9" ht="90" x14ac:dyDescent="0.25">
      <c r="A128" s="243" t="s">
        <v>266</v>
      </c>
      <c r="B128" s="7" t="s">
        <v>267</v>
      </c>
      <c r="C128" s="55" t="s">
        <v>1517</v>
      </c>
      <c r="D128" s="12">
        <v>2</v>
      </c>
      <c r="E128" s="9" t="s">
        <v>127</v>
      </c>
      <c r="F128" s="8" t="s">
        <v>1518</v>
      </c>
      <c r="G128" s="230"/>
    </row>
    <row r="129" spans="1:9" ht="60" x14ac:dyDescent="0.25">
      <c r="A129" s="243"/>
      <c r="B129" s="7"/>
      <c r="C129" s="55" t="s">
        <v>1519</v>
      </c>
      <c r="D129" s="12">
        <v>2</v>
      </c>
      <c r="E129" s="9" t="s">
        <v>127</v>
      </c>
      <c r="F129" s="8" t="s">
        <v>1520</v>
      </c>
      <c r="G129" s="230"/>
    </row>
    <row r="130" spans="1:9" ht="63" hidden="1" x14ac:dyDescent="0.25">
      <c r="A130" s="115" t="s">
        <v>270</v>
      </c>
      <c r="B130" s="17" t="s">
        <v>271</v>
      </c>
      <c r="C130" s="18" t="s">
        <v>1521</v>
      </c>
      <c r="D130" s="19"/>
      <c r="E130" s="20" t="s">
        <v>127</v>
      </c>
      <c r="F130" s="46" t="s">
        <v>1522</v>
      </c>
      <c r="G130" s="21"/>
      <c r="H130" s="1"/>
      <c r="I130" s="2"/>
    </row>
    <row r="131" spans="1:9" s="24" customFormat="1" ht="120" hidden="1" x14ac:dyDescent="0.25">
      <c r="A131" s="115"/>
      <c r="B131" s="17"/>
      <c r="C131" s="18" t="s">
        <v>1523</v>
      </c>
      <c r="D131" s="19"/>
      <c r="E131" s="20" t="s">
        <v>127</v>
      </c>
      <c r="F131" s="18" t="s">
        <v>1524</v>
      </c>
      <c r="G131" s="21"/>
      <c r="H131" s="1"/>
      <c r="I131" s="2"/>
    </row>
    <row r="132" spans="1:9" s="24" customFormat="1" ht="105" hidden="1" x14ac:dyDescent="0.25">
      <c r="A132" s="115"/>
      <c r="B132" s="17"/>
      <c r="C132" s="18" t="s">
        <v>1525</v>
      </c>
      <c r="D132" s="19"/>
      <c r="E132" s="20" t="s">
        <v>127</v>
      </c>
      <c r="F132" s="18" t="s">
        <v>1526</v>
      </c>
      <c r="G132" s="21"/>
      <c r="H132" s="1"/>
      <c r="I132" s="2"/>
    </row>
    <row r="133" spans="1:9" s="24" customFormat="1" ht="105" customHeight="1" x14ac:dyDescent="0.25">
      <c r="A133" s="243" t="s">
        <v>282</v>
      </c>
      <c r="B133" s="7" t="s">
        <v>283</v>
      </c>
      <c r="C133" s="8" t="s">
        <v>1527</v>
      </c>
      <c r="D133" s="12">
        <v>2</v>
      </c>
      <c r="E133" s="9" t="s">
        <v>127</v>
      </c>
      <c r="F133" s="11" t="s">
        <v>1528</v>
      </c>
      <c r="G133" s="230"/>
      <c r="H133" s="288"/>
      <c r="I133" s="288"/>
    </row>
    <row r="134" spans="1:9" ht="47.25" x14ac:dyDescent="0.25">
      <c r="A134" s="243" t="s">
        <v>286</v>
      </c>
      <c r="B134" s="7" t="s">
        <v>287</v>
      </c>
      <c r="C134" s="55" t="s">
        <v>1529</v>
      </c>
      <c r="D134" s="12">
        <v>2</v>
      </c>
      <c r="E134" s="9" t="s">
        <v>127</v>
      </c>
      <c r="F134" s="11" t="s">
        <v>1530</v>
      </c>
      <c r="G134" s="230"/>
    </row>
    <row r="135" spans="1:9" s="24" customFormat="1" ht="45" hidden="1" x14ac:dyDescent="0.25">
      <c r="A135" s="115" t="s">
        <v>292</v>
      </c>
      <c r="B135" s="59" t="s">
        <v>1531</v>
      </c>
      <c r="C135" s="60" t="s">
        <v>294</v>
      </c>
      <c r="D135" s="19"/>
      <c r="E135" s="20" t="s">
        <v>127</v>
      </c>
      <c r="F135" s="61" t="s">
        <v>1532</v>
      </c>
      <c r="G135" s="21"/>
      <c r="H135" s="1"/>
      <c r="I135" s="2"/>
    </row>
    <row r="136" spans="1:9" ht="47.25" hidden="1" x14ac:dyDescent="0.25">
      <c r="A136" s="76" t="s">
        <v>296</v>
      </c>
      <c r="B136" s="31" t="s">
        <v>297</v>
      </c>
      <c r="C136" s="55"/>
      <c r="D136" s="34"/>
      <c r="E136" s="34"/>
      <c r="F136" s="33"/>
      <c r="G136" s="13"/>
      <c r="H136" s="10"/>
      <c r="I136"/>
    </row>
    <row r="137" spans="1:9" s="24" customFormat="1" ht="47.25" hidden="1" x14ac:dyDescent="0.25">
      <c r="A137" s="115" t="s">
        <v>300</v>
      </c>
      <c r="B137" s="17" t="s">
        <v>301</v>
      </c>
      <c r="C137" s="168" t="s">
        <v>1533</v>
      </c>
      <c r="D137" s="19"/>
      <c r="E137" s="20" t="s">
        <v>127</v>
      </c>
      <c r="F137" s="83" t="s">
        <v>1534</v>
      </c>
      <c r="G137" s="21"/>
      <c r="H137" s="1"/>
      <c r="I137" s="2"/>
    </row>
    <row r="138" spans="1:9" s="24" customFormat="1" ht="45" hidden="1" x14ac:dyDescent="0.25">
      <c r="A138" s="169"/>
      <c r="B138" s="170"/>
      <c r="C138" s="18" t="s">
        <v>1535</v>
      </c>
      <c r="D138" s="19"/>
      <c r="E138" s="20" t="s">
        <v>127</v>
      </c>
      <c r="F138" s="18" t="s">
        <v>1536</v>
      </c>
      <c r="G138" s="21"/>
      <c r="H138" s="1"/>
      <c r="I138" s="2"/>
    </row>
    <row r="139" spans="1:9" ht="18.75" x14ac:dyDescent="0.25">
      <c r="A139" s="244"/>
      <c r="B139" s="363" t="s">
        <v>310</v>
      </c>
      <c r="C139" s="364"/>
      <c r="D139" s="364"/>
      <c r="E139" s="364"/>
      <c r="F139" s="364"/>
      <c r="G139" s="365"/>
      <c r="H139" s="288">
        <f>H140+H156</f>
        <v>8</v>
      </c>
      <c r="I139" s="288">
        <f>I140+I156</f>
        <v>8</v>
      </c>
    </row>
    <row r="140" spans="1:9" ht="36.950000000000003" customHeight="1" x14ac:dyDescent="0.25">
      <c r="A140" s="243" t="s">
        <v>311</v>
      </c>
      <c r="B140" s="354" t="s">
        <v>312</v>
      </c>
      <c r="C140" s="355"/>
      <c r="D140" s="355"/>
      <c r="E140" s="355"/>
      <c r="F140" s="355"/>
      <c r="G140" s="356"/>
      <c r="H140" s="288">
        <f>SUM(D145:D152)</f>
        <v>4</v>
      </c>
      <c r="I140" s="288">
        <f>COUNT(D145:D152)*2</f>
        <v>4</v>
      </c>
    </row>
    <row r="141" spans="1:9" ht="47.25" hidden="1" customHeight="1" x14ac:dyDescent="0.25">
      <c r="A141" s="76" t="s">
        <v>313</v>
      </c>
      <c r="B141" s="32" t="s">
        <v>314</v>
      </c>
      <c r="C141" s="8"/>
      <c r="D141" s="9"/>
      <c r="E141" s="9"/>
      <c r="F141" s="8"/>
      <c r="G141" s="9"/>
      <c r="H141" s="10"/>
      <c r="I141"/>
    </row>
    <row r="142" spans="1:9" ht="47.25" hidden="1" customHeight="1" x14ac:dyDescent="0.25">
      <c r="A142" s="76" t="s">
        <v>319</v>
      </c>
      <c r="B142" s="7" t="s">
        <v>320</v>
      </c>
      <c r="C142" s="8"/>
      <c r="D142" s="9"/>
      <c r="E142" s="9"/>
      <c r="F142" s="8"/>
      <c r="G142" s="9"/>
      <c r="H142" s="10"/>
      <c r="I142"/>
    </row>
    <row r="143" spans="1:9" ht="47.25" hidden="1" customHeight="1" x14ac:dyDescent="0.25">
      <c r="A143" s="76" t="s">
        <v>324</v>
      </c>
      <c r="B143" s="7" t="s">
        <v>325</v>
      </c>
      <c r="C143" s="8"/>
      <c r="D143" s="9"/>
      <c r="E143" s="9"/>
      <c r="F143" s="8"/>
      <c r="G143" s="9"/>
      <c r="H143" s="10"/>
      <c r="I143"/>
    </row>
    <row r="144" spans="1:9" ht="47.25" hidden="1" x14ac:dyDescent="0.25">
      <c r="A144" s="76" t="s">
        <v>327</v>
      </c>
      <c r="B144" s="7" t="s">
        <v>328</v>
      </c>
      <c r="C144" s="8"/>
      <c r="D144" s="9"/>
      <c r="E144" s="9"/>
      <c r="F144" s="8"/>
      <c r="G144" s="9"/>
      <c r="H144" s="10"/>
      <c r="I144"/>
    </row>
    <row r="145" spans="1:9" s="24" customFormat="1" ht="60" hidden="1" x14ac:dyDescent="0.25">
      <c r="A145" s="115" t="s">
        <v>329</v>
      </c>
      <c r="B145" s="17" t="s">
        <v>330</v>
      </c>
      <c r="C145" s="18" t="s">
        <v>1537</v>
      </c>
      <c r="D145" s="19"/>
      <c r="E145" s="20" t="s">
        <v>19</v>
      </c>
      <c r="F145" s="18" t="s">
        <v>1538</v>
      </c>
      <c r="G145" s="21"/>
      <c r="H145" s="1"/>
      <c r="I145" s="2"/>
    </row>
    <row r="146" spans="1:9" ht="31.5" x14ac:dyDescent="0.25">
      <c r="A146" s="243" t="s">
        <v>332</v>
      </c>
      <c r="B146" s="32" t="s">
        <v>333</v>
      </c>
      <c r="D146" s="52">
        <v>2</v>
      </c>
      <c r="E146" s="9"/>
      <c r="F146" s="8"/>
      <c r="G146" s="230"/>
    </row>
    <row r="147" spans="1:9" s="24" customFormat="1" ht="31.5" hidden="1" x14ac:dyDescent="0.25">
      <c r="A147" s="115" t="s">
        <v>335</v>
      </c>
      <c r="B147" s="17" t="s">
        <v>336</v>
      </c>
      <c r="C147" s="18" t="s">
        <v>1539</v>
      </c>
      <c r="D147" s="19"/>
      <c r="E147" s="20" t="s">
        <v>100</v>
      </c>
      <c r="F147" s="18" t="s">
        <v>338</v>
      </c>
      <c r="G147" s="21"/>
      <c r="H147" s="1"/>
      <c r="I147" s="2"/>
    </row>
    <row r="148" spans="1:9" s="24" customFormat="1" ht="30" hidden="1" x14ac:dyDescent="0.25">
      <c r="A148" s="115"/>
      <c r="B148" s="17"/>
      <c r="C148" s="61" t="s">
        <v>339</v>
      </c>
      <c r="D148" s="19"/>
      <c r="E148" s="20" t="s">
        <v>100</v>
      </c>
      <c r="F148" s="18"/>
      <c r="G148" s="21"/>
      <c r="H148" s="1"/>
      <c r="I148" s="2"/>
    </row>
    <row r="149" spans="1:9" s="24" customFormat="1" ht="31.5" x14ac:dyDescent="0.25">
      <c r="A149" s="243" t="s">
        <v>335</v>
      </c>
      <c r="B149" s="7" t="s">
        <v>336</v>
      </c>
      <c r="C149" s="67" t="s">
        <v>340</v>
      </c>
      <c r="D149" s="12">
        <v>2</v>
      </c>
      <c r="E149" s="9" t="s">
        <v>100</v>
      </c>
      <c r="F149" s="8"/>
      <c r="G149" s="230"/>
      <c r="H149" s="288"/>
      <c r="I149" s="288"/>
    </row>
    <row r="150" spans="1:9" s="24" customFormat="1" ht="31.5" hidden="1" x14ac:dyDescent="0.25">
      <c r="A150" s="115" t="s">
        <v>341</v>
      </c>
      <c r="B150" s="17" t="s">
        <v>342</v>
      </c>
      <c r="C150" s="18" t="s">
        <v>1540</v>
      </c>
      <c r="D150" s="19"/>
      <c r="E150" s="20" t="s">
        <v>100</v>
      </c>
      <c r="F150" s="18"/>
      <c r="G150" s="21"/>
      <c r="H150" s="1"/>
      <c r="I150" s="2"/>
    </row>
    <row r="151" spans="1:9" ht="31.5" hidden="1" customHeight="1" x14ac:dyDescent="0.25">
      <c r="A151" s="76" t="s">
        <v>344</v>
      </c>
      <c r="B151" s="7" t="s">
        <v>345</v>
      </c>
      <c r="C151" s="8"/>
      <c r="D151" s="9"/>
      <c r="E151" s="9"/>
      <c r="F151" s="8"/>
      <c r="G151" s="13"/>
      <c r="H151" s="10"/>
      <c r="I151"/>
    </row>
    <row r="152" spans="1:9" ht="31.5" hidden="1" x14ac:dyDescent="0.25">
      <c r="A152" s="115" t="s">
        <v>346</v>
      </c>
      <c r="B152" s="17" t="s">
        <v>347</v>
      </c>
      <c r="C152" s="18" t="s">
        <v>1541</v>
      </c>
      <c r="D152" s="19"/>
      <c r="E152" s="20" t="s">
        <v>100</v>
      </c>
      <c r="F152" s="18"/>
      <c r="G152" s="21"/>
      <c r="H152" s="1"/>
      <c r="I152" s="2"/>
    </row>
    <row r="153" spans="1:9" ht="47.25" hidden="1" customHeight="1" x14ac:dyDescent="0.25">
      <c r="A153" s="76" t="s">
        <v>349</v>
      </c>
      <c r="B153" s="7" t="s">
        <v>350</v>
      </c>
      <c r="C153" s="8"/>
      <c r="D153" s="9"/>
      <c r="E153" s="9"/>
      <c r="F153" s="8"/>
      <c r="G153" s="9"/>
      <c r="H153" s="10"/>
      <c r="I153"/>
    </row>
    <row r="154" spans="1:9" ht="47.25" hidden="1" customHeight="1" x14ac:dyDescent="0.25">
      <c r="A154" s="76" t="s">
        <v>351</v>
      </c>
      <c r="B154" s="7" t="s">
        <v>352</v>
      </c>
      <c r="C154" s="8"/>
      <c r="D154" s="9"/>
      <c r="E154" s="9"/>
      <c r="F154" s="8"/>
      <c r="G154" s="9"/>
      <c r="H154" s="10"/>
      <c r="I154"/>
    </row>
    <row r="155" spans="1:9" ht="45" hidden="1" customHeight="1" x14ac:dyDescent="0.25">
      <c r="A155" s="76" t="s">
        <v>353</v>
      </c>
      <c r="B155" s="36" t="s">
        <v>354</v>
      </c>
      <c r="C155" s="8"/>
      <c r="D155" s="9"/>
      <c r="E155" s="9"/>
      <c r="F155" s="8"/>
      <c r="G155" s="9"/>
      <c r="H155" s="10"/>
      <c r="I155"/>
    </row>
    <row r="156" spans="1:9" s="24" customFormat="1" ht="33.75" customHeight="1" x14ac:dyDescent="0.25">
      <c r="A156" s="243" t="s">
        <v>355</v>
      </c>
      <c r="B156" s="366" t="s">
        <v>356</v>
      </c>
      <c r="C156" s="367"/>
      <c r="D156" s="367"/>
      <c r="E156" s="367"/>
      <c r="F156" s="367"/>
      <c r="G156" s="375"/>
      <c r="H156" s="288">
        <f>SUM(D158:D161)</f>
        <v>4</v>
      </c>
      <c r="I156" s="288">
        <f>COUNT(D158:D161)*2</f>
        <v>4</v>
      </c>
    </row>
    <row r="157" spans="1:9" ht="63" hidden="1" customHeight="1" x14ac:dyDescent="0.25">
      <c r="A157" s="76" t="s">
        <v>357</v>
      </c>
      <c r="B157" s="7" t="s">
        <v>358</v>
      </c>
      <c r="C157" s="8"/>
      <c r="D157" s="9"/>
      <c r="E157" s="9"/>
      <c r="F157" s="8"/>
      <c r="G157" s="9"/>
      <c r="H157" s="10"/>
      <c r="I157"/>
    </row>
    <row r="158" spans="1:9" s="24" customFormat="1" ht="45" x14ac:dyDescent="0.25">
      <c r="A158" s="243" t="s">
        <v>360</v>
      </c>
      <c r="B158" s="7" t="s">
        <v>361</v>
      </c>
      <c r="C158" s="71" t="s">
        <v>1542</v>
      </c>
      <c r="D158" s="12">
        <v>2</v>
      </c>
      <c r="E158" s="9" t="s">
        <v>100</v>
      </c>
      <c r="F158" s="8"/>
      <c r="G158" s="230"/>
      <c r="H158" s="288"/>
      <c r="I158" s="288"/>
    </row>
    <row r="159" spans="1:9" s="24" customFormat="1" ht="45" x14ac:dyDescent="0.25">
      <c r="A159" s="243" t="s">
        <v>363</v>
      </c>
      <c r="B159" s="7" t="s">
        <v>364</v>
      </c>
      <c r="C159" s="71" t="s">
        <v>1543</v>
      </c>
      <c r="D159" s="12">
        <v>2</v>
      </c>
      <c r="E159" s="9" t="s">
        <v>769</v>
      </c>
      <c r="F159" s="8"/>
      <c r="G159" s="238"/>
      <c r="H159" s="288"/>
      <c r="I159" s="288"/>
    </row>
    <row r="160" spans="1:9" s="24" customFormat="1" ht="30" hidden="1" x14ac:dyDescent="0.25">
      <c r="A160" s="115"/>
      <c r="B160" s="17"/>
      <c r="C160" s="70" t="s">
        <v>1544</v>
      </c>
      <c r="D160" s="19"/>
      <c r="E160" s="20" t="s">
        <v>100</v>
      </c>
      <c r="F160" s="18"/>
      <c r="G160" s="21"/>
      <c r="H160" s="1"/>
      <c r="I160" s="2"/>
    </row>
    <row r="161" spans="1:9" s="24" customFormat="1" ht="47.25" hidden="1" customHeight="1" x14ac:dyDescent="0.25">
      <c r="A161" s="115" t="s">
        <v>369</v>
      </c>
      <c r="B161" s="17" t="s">
        <v>370</v>
      </c>
      <c r="C161" s="135" t="s">
        <v>1545</v>
      </c>
      <c r="D161" s="19"/>
      <c r="E161" s="20" t="s">
        <v>19</v>
      </c>
      <c r="F161" s="18"/>
      <c r="G161" s="21"/>
      <c r="H161" s="1"/>
      <c r="I161" s="2"/>
    </row>
    <row r="162" spans="1:9" ht="63" hidden="1" customHeight="1" x14ac:dyDescent="0.25">
      <c r="A162" s="76" t="s">
        <v>372</v>
      </c>
      <c r="B162" s="7" t="s">
        <v>373</v>
      </c>
      <c r="C162" s="8"/>
      <c r="D162" s="9"/>
      <c r="E162" s="9"/>
      <c r="F162" s="8"/>
      <c r="G162" s="9"/>
      <c r="H162" s="10"/>
      <c r="I162"/>
    </row>
    <row r="163" spans="1:9" ht="15.75" hidden="1" customHeight="1" x14ac:dyDescent="0.25">
      <c r="A163" s="76" t="s">
        <v>376</v>
      </c>
      <c r="B163" s="366" t="s">
        <v>377</v>
      </c>
      <c r="C163" s="367"/>
      <c r="D163" s="367"/>
      <c r="E163" s="367"/>
      <c r="F163" s="367"/>
      <c r="G163" s="368"/>
      <c r="H163" s="10"/>
      <c r="I163"/>
    </row>
    <row r="164" spans="1:9" ht="63" hidden="1" customHeight="1" x14ac:dyDescent="0.25">
      <c r="A164" s="76" t="s">
        <v>378</v>
      </c>
      <c r="B164" s="7" t="s">
        <v>379</v>
      </c>
      <c r="C164" s="8"/>
      <c r="D164" s="9"/>
      <c r="E164" s="9"/>
      <c r="F164" s="8"/>
      <c r="G164" s="9"/>
      <c r="H164" s="10"/>
      <c r="I164"/>
    </row>
    <row r="165" spans="1:9" ht="47.25" hidden="1" customHeight="1" x14ac:dyDescent="0.25">
      <c r="A165" s="76" t="s">
        <v>380</v>
      </c>
      <c r="B165" s="7" t="s">
        <v>381</v>
      </c>
      <c r="C165" s="8"/>
      <c r="D165" s="9"/>
      <c r="E165" s="9"/>
      <c r="F165" s="8"/>
      <c r="G165" s="9"/>
      <c r="H165" s="10"/>
      <c r="I165"/>
    </row>
    <row r="166" spans="1:9" ht="47.25" hidden="1" customHeight="1" x14ac:dyDescent="0.25">
      <c r="A166" s="76" t="s">
        <v>384</v>
      </c>
      <c r="B166" s="7" t="s">
        <v>385</v>
      </c>
      <c r="C166" s="8"/>
      <c r="D166" s="9"/>
      <c r="E166" s="9"/>
      <c r="F166" s="8"/>
      <c r="G166" s="9"/>
      <c r="H166" s="10"/>
      <c r="I166"/>
    </row>
    <row r="167" spans="1:9" ht="47.25" hidden="1" customHeight="1" x14ac:dyDescent="0.25">
      <c r="A167" s="76" t="s">
        <v>386</v>
      </c>
      <c r="B167" s="7" t="s">
        <v>387</v>
      </c>
      <c r="C167" s="8"/>
      <c r="D167" s="9"/>
      <c r="E167" s="9"/>
      <c r="F167" s="8"/>
      <c r="G167" s="9"/>
      <c r="H167" s="10"/>
      <c r="I167"/>
    </row>
    <row r="168" spans="1:9" ht="15.75" hidden="1" customHeight="1" x14ac:dyDescent="0.25">
      <c r="A168" s="76" t="s">
        <v>388</v>
      </c>
      <c r="B168" s="366" t="s">
        <v>389</v>
      </c>
      <c r="C168" s="367"/>
      <c r="D168" s="367"/>
      <c r="E168" s="367"/>
      <c r="F168" s="367"/>
      <c r="G168" s="368"/>
      <c r="H168" s="10"/>
      <c r="I168"/>
    </row>
    <row r="169" spans="1:9" ht="63" hidden="1" customHeight="1" x14ac:dyDescent="0.25">
      <c r="A169" s="76" t="s">
        <v>390</v>
      </c>
      <c r="B169" s="7" t="s">
        <v>391</v>
      </c>
      <c r="C169" s="8"/>
      <c r="D169" s="9"/>
      <c r="E169" s="9"/>
      <c r="F169" s="8"/>
      <c r="G169" s="9"/>
      <c r="H169" s="10"/>
      <c r="I169"/>
    </row>
    <row r="170" spans="1:9" ht="63" hidden="1" customHeight="1" x14ac:dyDescent="0.25">
      <c r="A170" s="76" t="s">
        <v>392</v>
      </c>
      <c r="B170" s="7" t="s">
        <v>393</v>
      </c>
      <c r="C170" s="8"/>
      <c r="D170" s="9"/>
      <c r="E170" s="9"/>
      <c r="F170" s="8"/>
      <c r="G170" s="9"/>
      <c r="H170" s="10"/>
      <c r="I170"/>
    </row>
    <row r="171" spans="1:9" ht="78.75" hidden="1" customHeight="1" x14ac:dyDescent="0.25">
      <c r="A171" s="76" t="s">
        <v>394</v>
      </c>
      <c r="B171" s="7" t="s">
        <v>395</v>
      </c>
      <c r="C171" s="8"/>
      <c r="D171" s="9"/>
      <c r="E171" s="9"/>
      <c r="F171" s="8"/>
      <c r="G171" s="9"/>
      <c r="H171" s="10"/>
      <c r="I171"/>
    </row>
    <row r="172" spans="1:9" ht="15.75" hidden="1" customHeight="1" x14ac:dyDescent="0.25">
      <c r="A172" s="76" t="s">
        <v>396</v>
      </c>
      <c r="B172" s="366" t="s">
        <v>397</v>
      </c>
      <c r="C172" s="367"/>
      <c r="D172" s="367"/>
      <c r="E172" s="367"/>
      <c r="F172" s="367"/>
      <c r="G172" s="368"/>
      <c r="H172" s="10"/>
      <c r="I172"/>
    </row>
    <row r="173" spans="1:9" ht="47.25" hidden="1" customHeight="1" x14ac:dyDescent="0.25">
      <c r="A173" s="76" t="s">
        <v>398</v>
      </c>
      <c r="B173" s="7" t="s">
        <v>399</v>
      </c>
      <c r="C173" s="8"/>
      <c r="D173" s="9"/>
      <c r="E173" s="9"/>
      <c r="F173" s="8"/>
      <c r="G173" s="9"/>
      <c r="H173" s="10"/>
      <c r="I173"/>
    </row>
    <row r="174" spans="1:9" ht="47.25" hidden="1" customHeight="1" x14ac:dyDescent="0.25">
      <c r="A174" s="76" t="s">
        <v>400</v>
      </c>
      <c r="B174" s="7" t="s">
        <v>401</v>
      </c>
      <c r="C174" s="8"/>
      <c r="D174" s="9"/>
      <c r="E174" s="9"/>
      <c r="F174" s="8"/>
      <c r="G174" s="9"/>
      <c r="H174" s="10"/>
      <c r="I174"/>
    </row>
    <row r="175" spans="1:9" ht="45" hidden="1" customHeight="1" x14ac:dyDescent="0.25">
      <c r="A175" s="76" t="s">
        <v>402</v>
      </c>
      <c r="B175" s="8" t="s">
        <v>403</v>
      </c>
      <c r="C175" s="8"/>
      <c r="D175" s="9"/>
      <c r="E175" s="9"/>
      <c r="F175" s="8"/>
      <c r="G175" s="9"/>
      <c r="H175" s="10"/>
      <c r="I175"/>
    </row>
    <row r="176" spans="1:9" ht="45" hidden="1" customHeight="1" x14ac:dyDescent="0.25">
      <c r="A176" s="76" t="s">
        <v>404</v>
      </c>
      <c r="B176" s="8" t="s">
        <v>405</v>
      </c>
      <c r="C176" s="8"/>
      <c r="D176" s="9"/>
      <c r="E176" s="9"/>
      <c r="F176" s="8"/>
      <c r="G176" s="9"/>
      <c r="H176" s="10"/>
      <c r="I176"/>
    </row>
    <row r="177" spans="1:9" ht="15.75" hidden="1" customHeight="1" x14ac:dyDescent="0.25">
      <c r="A177" s="76" t="s">
        <v>406</v>
      </c>
      <c r="B177" s="366" t="s">
        <v>407</v>
      </c>
      <c r="C177" s="367"/>
      <c r="D177" s="367"/>
      <c r="E177" s="367"/>
      <c r="F177" s="367"/>
      <c r="G177" s="368"/>
      <c r="H177" s="10"/>
      <c r="I177"/>
    </row>
    <row r="178" spans="1:9" ht="63" hidden="1" customHeight="1" x14ac:dyDescent="0.25">
      <c r="A178" s="76" t="s">
        <v>408</v>
      </c>
      <c r="B178" s="7" t="s">
        <v>1546</v>
      </c>
      <c r="C178" s="8"/>
      <c r="D178" s="9"/>
      <c r="E178" s="9"/>
      <c r="F178" s="8"/>
      <c r="G178" s="9"/>
      <c r="H178" s="10"/>
      <c r="I178"/>
    </row>
    <row r="179" spans="1:9" ht="63" hidden="1" customHeight="1" x14ac:dyDescent="0.25">
      <c r="A179" s="76" t="s">
        <v>410</v>
      </c>
      <c r="B179" s="7" t="s">
        <v>411</v>
      </c>
      <c r="C179" s="8"/>
      <c r="D179" s="9"/>
      <c r="E179" s="9"/>
      <c r="F179" s="8"/>
      <c r="G179" s="9"/>
      <c r="H179" s="10"/>
      <c r="I179"/>
    </row>
    <row r="180" spans="1:9" ht="63" hidden="1" customHeight="1" x14ac:dyDescent="0.25">
      <c r="A180" s="76" t="s">
        <v>412</v>
      </c>
      <c r="B180" s="75" t="s">
        <v>413</v>
      </c>
      <c r="C180" s="8"/>
      <c r="D180" s="9"/>
      <c r="E180" s="9"/>
      <c r="F180" s="8"/>
      <c r="G180" s="9"/>
      <c r="H180" s="10"/>
      <c r="I180"/>
    </row>
    <row r="181" spans="1:9" ht="15.75" hidden="1" customHeight="1" x14ac:dyDescent="0.25">
      <c r="A181" s="76" t="s">
        <v>414</v>
      </c>
      <c r="B181" s="366" t="s">
        <v>415</v>
      </c>
      <c r="C181" s="367"/>
      <c r="D181" s="367"/>
      <c r="E181" s="367"/>
      <c r="F181" s="367"/>
      <c r="G181" s="368"/>
      <c r="H181" s="10"/>
      <c r="I181"/>
    </row>
    <row r="182" spans="1:9" ht="47.25" hidden="1" customHeight="1" x14ac:dyDescent="0.25">
      <c r="A182" s="76" t="s">
        <v>416</v>
      </c>
      <c r="B182" s="7" t="s">
        <v>417</v>
      </c>
      <c r="C182" s="8"/>
      <c r="D182" s="9"/>
      <c r="E182" s="9"/>
      <c r="F182" s="8"/>
      <c r="G182" s="9"/>
      <c r="H182" s="10"/>
      <c r="I182"/>
    </row>
    <row r="183" spans="1:9" ht="63" hidden="1" customHeight="1" x14ac:dyDescent="0.25">
      <c r="A183" s="76" t="s">
        <v>418</v>
      </c>
      <c r="B183" s="7" t="s">
        <v>419</v>
      </c>
      <c r="C183" s="8"/>
      <c r="D183" s="9"/>
      <c r="E183" s="9"/>
      <c r="F183" s="8"/>
      <c r="G183" s="9"/>
      <c r="H183" s="10"/>
      <c r="I183"/>
    </row>
    <row r="184" spans="1:9" ht="78.75" hidden="1" customHeight="1" x14ac:dyDescent="0.25">
      <c r="A184" s="76" t="s">
        <v>420</v>
      </c>
      <c r="B184" s="7" t="s">
        <v>421</v>
      </c>
      <c r="C184" s="8"/>
      <c r="D184" s="9"/>
      <c r="E184" s="9"/>
      <c r="F184" s="8"/>
      <c r="G184" s="9"/>
      <c r="H184" s="10"/>
      <c r="I184"/>
    </row>
    <row r="185" spans="1:9" ht="15.75" hidden="1" customHeight="1" x14ac:dyDescent="0.25">
      <c r="A185" s="76" t="s">
        <v>422</v>
      </c>
      <c r="B185" s="366" t="s">
        <v>423</v>
      </c>
      <c r="C185" s="367"/>
      <c r="D185" s="367"/>
      <c r="E185" s="367"/>
      <c r="F185" s="367"/>
      <c r="G185" s="368"/>
      <c r="H185" s="10"/>
      <c r="I185"/>
    </row>
    <row r="186" spans="1:9" ht="78.75" hidden="1" customHeight="1" x14ac:dyDescent="0.25">
      <c r="A186" s="76" t="s">
        <v>424</v>
      </c>
      <c r="B186" s="7" t="s">
        <v>425</v>
      </c>
      <c r="C186" s="8"/>
      <c r="D186" s="9"/>
      <c r="E186" s="9"/>
      <c r="F186" s="8"/>
      <c r="G186" s="9"/>
      <c r="H186" s="10"/>
      <c r="I186"/>
    </row>
    <row r="187" spans="1:9" ht="78.75" hidden="1" customHeight="1" x14ac:dyDescent="0.25">
      <c r="A187" s="76" t="s">
        <v>426</v>
      </c>
      <c r="B187" s="7" t="s">
        <v>427</v>
      </c>
      <c r="C187" s="8"/>
      <c r="D187" s="9"/>
      <c r="E187" s="9"/>
      <c r="F187" s="8"/>
      <c r="G187" s="9"/>
      <c r="H187" s="10"/>
      <c r="I187"/>
    </row>
    <row r="188" spans="1:9" ht="78.75" hidden="1" customHeight="1" x14ac:dyDescent="0.25">
      <c r="A188" s="76" t="s">
        <v>428</v>
      </c>
      <c r="B188" s="7" t="s">
        <v>429</v>
      </c>
      <c r="C188" s="8"/>
      <c r="D188" s="9"/>
      <c r="E188" s="9"/>
      <c r="F188" s="8"/>
      <c r="G188" s="9"/>
      <c r="H188" s="10"/>
      <c r="I188"/>
    </row>
    <row r="189" spans="1:9" ht="47.25" hidden="1" customHeight="1" x14ac:dyDescent="0.25">
      <c r="A189" s="76" t="s">
        <v>430</v>
      </c>
      <c r="B189" s="7" t="s">
        <v>431</v>
      </c>
      <c r="C189" s="8"/>
      <c r="D189" s="9"/>
      <c r="E189" s="9"/>
      <c r="F189" s="8"/>
      <c r="G189" s="9"/>
      <c r="H189" s="10"/>
      <c r="I189"/>
    </row>
    <row r="190" spans="1:9" ht="78.75" hidden="1" customHeight="1" x14ac:dyDescent="0.25">
      <c r="A190" s="76" t="s">
        <v>432</v>
      </c>
      <c r="B190" s="7" t="s">
        <v>433</v>
      </c>
      <c r="C190" s="8"/>
      <c r="D190" s="9"/>
      <c r="E190" s="9"/>
      <c r="F190" s="8"/>
      <c r="G190" s="9"/>
      <c r="H190" s="10"/>
      <c r="I190"/>
    </row>
    <row r="191" spans="1:9" ht="63" hidden="1" customHeight="1" x14ac:dyDescent="0.25">
      <c r="A191" s="76" t="s">
        <v>434</v>
      </c>
      <c r="B191" s="7" t="s">
        <v>435</v>
      </c>
      <c r="C191" s="8"/>
      <c r="D191" s="9"/>
      <c r="E191" s="9"/>
      <c r="F191" s="8"/>
      <c r="G191" s="9"/>
      <c r="H191" s="10"/>
      <c r="I191"/>
    </row>
    <row r="192" spans="1:9" ht="94.5" hidden="1" customHeight="1" x14ac:dyDescent="0.25">
      <c r="A192" s="76" t="s">
        <v>436</v>
      </c>
      <c r="B192" s="7" t="s">
        <v>437</v>
      </c>
      <c r="C192" s="8"/>
      <c r="D192" s="9"/>
      <c r="E192" s="9"/>
      <c r="F192" s="8"/>
      <c r="G192" s="9"/>
      <c r="H192" s="10"/>
      <c r="I192"/>
    </row>
    <row r="193" spans="1:9" ht="110.25" hidden="1" customHeight="1" x14ac:dyDescent="0.25">
      <c r="A193" s="76" t="s">
        <v>438</v>
      </c>
      <c r="B193" s="7" t="s">
        <v>439</v>
      </c>
      <c r="C193" s="8"/>
      <c r="D193" s="9"/>
      <c r="E193" s="9"/>
      <c r="F193" s="8"/>
      <c r="G193" s="9"/>
      <c r="H193" s="10"/>
      <c r="I193"/>
    </row>
    <row r="194" spans="1:9" ht="63" hidden="1" customHeight="1" x14ac:dyDescent="0.25">
      <c r="A194" s="76" t="s">
        <v>440</v>
      </c>
      <c r="B194" s="7" t="s">
        <v>441</v>
      </c>
      <c r="C194" s="8"/>
      <c r="D194" s="9"/>
      <c r="E194" s="9"/>
      <c r="F194" s="8"/>
      <c r="G194" s="9"/>
      <c r="H194" s="10"/>
      <c r="I194"/>
    </row>
    <row r="195" spans="1:9" ht="63" hidden="1" customHeight="1" x14ac:dyDescent="0.25">
      <c r="A195" s="76" t="s">
        <v>442</v>
      </c>
      <c r="B195" s="7" t="s">
        <v>443</v>
      </c>
      <c r="C195" s="8"/>
      <c r="D195" s="9"/>
      <c r="E195" s="9"/>
      <c r="F195" s="8"/>
      <c r="G195" s="9"/>
      <c r="H195" s="10"/>
      <c r="I195"/>
    </row>
    <row r="196" spans="1:9" ht="63" hidden="1" customHeight="1" x14ac:dyDescent="0.25">
      <c r="A196" s="76" t="s">
        <v>444</v>
      </c>
      <c r="B196" s="7" t="s">
        <v>445</v>
      </c>
      <c r="C196" s="8"/>
      <c r="D196" s="9"/>
      <c r="E196" s="9"/>
      <c r="F196" s="8"/>
      <c r="G196" s="9"/>
      <c r="H196" s="10"/>
      <c r="I196"/>
    </row>
    <row r="197" spans="1:9" ht="63" hidden="1" customHeight="1" x14ac:dyDescent="0.25">
      <c r="A197" s="76" t="s">
        <v>446</v>
      </c>
      <c r="B197" s="7" t="s">
        <v>447</v>
      </c>
      <c r="C197" s="8"/>
      <c r="D197" s="9"/>
      <c r="E197" s="9"/>
      <c r="F197" s="8"/>
      <c r="G197" s="9"/>
      <c r="H197" s="10"/>
      <c r="I197"/>
    </row>
    <row r="198" spans="1:9" ht="63" hidden="1" customHeight="1" x14ac:dyDescent="0.25">
      <c r="A198" s="76" t="s">
        <v>448</v>
      </c>
      <c r="B198" s="7" t="s">
        <v>449</v>
      </c>
      <c r="C198" s="8"/>
      <c r="D198" s="9"/>
      <c r="E198" s="9"/>
      <c r="F198" s="8"/>
      <c r="G198" s="9"/>
      <c r="H198" s="10"/>
      <c r="I198"/>
    </row>
    <row r="199" spans="1:9" ht="63" hidden="1" customHeight="1" x14ac:dyDescent="0.25">
      <c r="A199" s="76" t="s">
        <v>450</v>
      </c>
      <c r="B199" s="7" t="s">
        <v>451</v>
      </c>
      <c r="C199" s="8"/>
      <c r="D199" s="9"/>
      <c r="E199" s="9"/>
      <c r="F199" s="8"/>
      <c r="G199" s="9"/>
      <c r="H199" s="10"/>
      <c r="I199"/>
    </row>
    <row r="200" spans="1:9" ht="63" hidden="1" customHeight="1" x14ac:dyDescent="0.25">
      <c r="A200" s="76" t="s">
        <v>452</v>
      </c>
      <c r="B200" s="8" t="s">
        <v>453</v>
      </c>
      <c r="C200" s="8"/>
      <c r="D200" s="9"/>
      <c r="E200" s="9"/>
      <c r="F200" s="8"/>
      <c r="G200" s="9"/>
      <c r="H200" s="10"/>
      <c r="I200"/>
    </row>
    <row r="201" spans="1:9" ht="63" hidden="1" customHeight="1" x14ac:dyDescent="0.25">
      <c r="A201" s="76" t="s">
        <v>454</v>
      </c>
      <c r="B201" s="8" t="s">
        <v>455</v>
      </c>
      <c r="C201" s="8"/>
      <c r="D201" s="9"/>
      <c r="E201" s="9"/>
      <c r="F201" s="8"/>
      <c r="G201" s="9"/>
      <c r="H201" s="10"/>
      <c r="I201"/>
    </row>
    <row r="202" spans="1:9" ht="18.75" x14ac:dyDescent="0.25">
      <c r="A202" s="243"/>
      <c r="B202" s="363" t="s">
        <v>456</v>
      </c>
      <c r="C202" s="364"/>
      <c r="D202" s="364"/>
      <c r="E202" s="364"/>
      <c r="F202" s="364"/>
      <c r="G202" s="365"/>
      <c r="H202" s="288">
        <f>H203+H210+H221+H235+H247+H265+H272+H325+H355+H372</f>
        <v>146</v>
      </c>
      <c r="I202" s="288">
        <f>I203+I210+I221+I235+I247+I265+I272+I325+I355+I372</f>
        <v>146</v>
      </c>
    </row>
    <row r="203" spans="1:9" ht="36.950000000000003" customHeight="1" x14ac:dyDescent="0.25">
      <c r="A203" s="243" t="s">
        <v>457</v>
      </c>
      <c r="B203" s="354" t="s">
        <v>458</v>
      </c>
      <c r="C203" s="355"/>
      <c r="D203" s="355"/>
      <c r="E203" s="355"/>
      <c r="F203" s="355"/>
      <c r="G203" s="356"/>
      <c r="H203" s="288">
        <f>SUM(D204:D208)</f>
        <v>4</v>
      </c>
      <c r="I203" s="288">
        <f>COUNT(D204:D208)*2</f>
        <v>4</v>
      </c>
    </row>
    <row r="204" spans="1:9" ht="45" x14ac:dyDescent="0.25">
      <c r="A204" s="243" t="s">
        <v>459</v>
      </c>
      <c r="B204" s="7" t="s">
        <v>460</v>
      </c>
      <c r="C204" s="8" t="s">
        <v>1547</v>
      </c>
      <c r="D204" s="12">
        <v>2</v>
      </c>
      <c r="E204" s="9" t="s">
        <v>375</v>
      </c>
      <c r="F204" s="8"/>
      <c r="G204" s="230"/>
    </row>
    <row r="205" spans="1:9" ht="45" x14ac:dyDescent="0.25">
      <c r="A205" s="243"/>
      <c r="B205" s="7"/>
      <c r="C205" s="33" t="s">
        <v>1548</v>
      </c>
      <c r="D205" s="12">
        <v>2</v>
      </c>
      <c r="E205" s="9" t="s">
        <v>375</v>
      </c>
      <c r="F205" s="33" t="s">
        <v>1549</v>
      </c>
      <c r="G205" s="230"/>
    </row>
    <row r="206" spans="1:9" s="24" customFormat="1" ht="60" hidden="1" x14ac:dyDescent="0.25">
      <c r="A206" s="115" t="s">
        <v>461</v>
      </c>
      <c r="B206" s="17" t="s">
        <v>462</v>
      </c>
      <c r="C206" s="159" t="s">
        <v>1550</v>
      </c>
      <c r="D206" s="19"/>
      <c r="E206" s="51" t="s">
        <v>127</v>
      </c>
      <c r="F206" s="18" t="s">
        <v>1551</v>
      </c>
      <c r="G206" s="21"/>
      <c r="H206" s="1"/>
      <c r="I206" s="2"/>
    </row>
    <row r="207" spans="1:9" s="24" customFormat="1" ht="45" hidden="1" x14ac:dyDescent="0.25">
      <c r="A207" s="115"/>
      <c r="B207" s="17"/>
      <c r="C207" s="46" t="s">
        <v>1552</v>
      </c>
      <c r="D207" s="19"/>
      <c r="E207" s="51" t="s">
        <v>100</v>
      </c>
      <c r="F207" s="18" t="s">
        <v>1553</v>
      </c>
      <c r="G207" s="21"/>
      <c r="H207" s="1"/>
      <c r="I207" s="2"/>
    </row>
    <row r="208" spans="1:9" s="24" customFormat="1" ht="30" hidden="1" x14ac:dyDescent="0.25">
      <c r="A208" s="115"/>
      <c r="B208" s="17"/>
      <c r="C208" s="18" t="s">
        <v>1554</v>
      </c>
      <c r="D208" s="19"/>
      <c r="E208" s="51" t="s">
        <v>127</v>
      </c>
      <c r="F208" s="46"/>
      <c r="G208" s="21"/>
      <c r="H208" s="1"/>
      <c r="I208" s="2"/>
    </row>
    <row r="209" spans="1:9" ht="47.25" hidden="1" customHeight="1" x14ac:dyDescent="0.25">
      <c r="A209" s="76" t="s">
        <v>463</v>
      </c>
      <c r="B209" s="7" t="s">
        <v>464</v>
      </c>
      <c r="C209" s="69"/>
      <c r="D209" s="9"/>
      <c r="E209" s="9"/>
      <c r="F209" s="8"/>
      <c r="G209" s="9"/>
      <c r="H209" s="10"/>
      <c r="I209"/>
    </row>
    <row r="210" spans="1:9" ht="36.950000000000003" customHeight="1" x14ac:dyDescent="0.25">
      <c r="A210" s="243" t="s">
        <v>465</v>
      </c>
      <c r="B210" s="354" t="s">
        <v>466</v>
      </c>
      <c r="C210" s="355"/>
      <c r="D210" s="355"/>
      <c r="E210" s="355"/>
      <c r="F210" s="355"/>
      <c r="G210" s="356"/>
      <c r="H210" s="288">
        <f>SUM(D211:D215)</f>
        <v>8</v>
      </c>
      <c r="I210" s="288">
        <f>COUNT(D211:D215)*2</f>
        <v>8</v>
      </c>
    </row>
    <row r="211" spans="1:9" ht="47.25" x14ac:dyDescent="0.25">
      <c r="A211" s="243" t="s">
        <v>467</v>
      </c>
      <c r="B211" s="7" t="s">
        <v>468</v>
      </c>
      <c r="C211" s="8" t="s">
        <v>1555</v>
      </c>
      <c r="D211" s="12">
        <v>2</v>
      </c>
      <c r="E211" s="9" t="s">
        <v>19</v>
      </c>
      <c r="F211" s="8"/>
      <c r="G211" s="230"/>
    </row>
    <row r="212" spans="1:9" ht="30" x14ac:dyDescent="0.25">
      <c r="A212" s="243"/>
      <c r="B212" s="7"/>
      <c r="C212" s="8" t="s">
        <v>1556</v>
      </c>
      <c r="D212" s="12">
        <v>2</v>
      </c>
      <c r="E212" s="9" t="s">
        <v>19</v>
      </c>
      <c r="F212" s="8"/>
      <c r="G212" s="230"/>
    </row>
    <row r="213" spans="1:9" s="24" customFormat="1" ht="18.75" x14ac:dyDescent="0.25">
      <c r="A213" s="243"/>
      <c r="B213" s="7"/>
      <c r="C213" s="132" t="s">
        <v>1557</v>
      </c>
      <c r="D213" s="12">
        <v>2</v>
      </c>
      <c r="E213" s="9" t="s">
        <v>19</v>
      </c>
      <c r="F213" s="8"/>
      <c r="G213" s="230"/>
      <c r="H213" s="288"/>
      <c r="I213" s="288"/>
    </row>
    <row r="214" spans="1:9" s="24" customFormat="1" ht="75" x14ac:dyDescent="0.25">
      <c r="A214" s="243" t="s">
        <v>481</v>
      </c>
      <c r="B214" s="8" t="s">
        <v>482</v>
      </c>
      <c r="C214" s="8" t="s">
        <v>1558</v>
      </c>
      <c r="D214" s="12">
        <v>2</v>
      </c>
      <c r="E214" s="9" t="s">
        <v>19</v>
      </c>
      <c r="F214" s="8" t="s">
        <v>1559</v>
      </c>
      <c r="G214" s="230"/>
      <c r="H214" s="288"/>
      <c r="I214" s="288"/>
    </row>
    <row r="215" spans="1:9" s="24" customFormat="1" ht="45" hidden="1" x14ac:dyDescent="0.25">
      <c r="A215" s="115" t="s">
        <v>489</v>
      </c>
      <c r="B215" s="17" t="s">
        <v>1560</v>
      </c>
      <c r="C215" s="18" t="s">
        <v>1561</v>
      </c>
      <c r="D215" s="19"/>
      <c r="E215" s="20" t="s">
        <v>19</v>
      </c>
      <c r="F215" s="18" t="s">
        <v>1562</v>
      </c>
      <c r="G215" s="21"/>
      <c r="H215" s="1"/>
      <c r="I215" s="2"/>
    </row>
    <row r="216" spans="1:9" ht="15.75" hidden="1" customHeight="1" x14ac:dyDescent="0.25">
      <c r="A216" s="76" t="s">
        <v>491</v>
      </c>
      <c r="B216" s="366" t="s">
        <v>492</v>
      </c>
      <c r="C216" s="367"/>
      <c r="D216" s="367"/>
      <c r="E216" s="367"/>
      <c r="F216" s="367"/>
      <c r="G216" s="368"/>
      <c r="H216" s="10"/>
      <c r="I216"/>
    </row>
    <row r="217" spans="1:9" ht="47.25" hidden="1" customHeight="1" x14ac:dyDescent="0.25">
      <c r="A217" s="76" t="s">
        <v>493</v>
      </c>
      <c r="B217" s="7" t="s">
        <v>494</v>
      </c>
      <c r="C217" s="8"/>
      <c r="D217" s="9"/>
      <c r="E217" s="9"/>
      <c r="F217" s="8"/>
      <c r="G217" s="9"/>
      <c r="H217" s="10"/>
      <c r="I217"/>
    </row>
    <row r="218" spans="1:9" ht="60" hidden="1" customHeight="1" x14ac:dyDescent="0.25">
      <c r="A218" s="76" t="s">
        <v>497</v>
      </c>
      <c r="B218" s="8" t="s">
        <v>498</v>
      </c>
      <c r="C218" s="8"/>
      <c r="D218" s="9"/>
      <c r="E218" s="9"/>
      <c r="F218" s="8"/>
      <c r="G218" s="9"/>
      <c r="H218" s="10"/>
      <c r="I218"/>
    </row>
    <row r="219" spans="1:9" ht="63" hidden="1" customHeight="1" x14ac:dyDescent="0.25">
      <c r="A219" s="76" t="s">
        <v>499</v>
      </c>
      <c r="B219" s="7" t="s">
        <v>500</v>
      </c>
      <c r="C219" s="8"/>
      <c r="D219" s="9"/>
      <c r="E219" s="9"/>
      <c r="F219" s="8"/>
      <c r="G219" s="9"/>
      <c r="H219" s="10"/>
      <c r="I219"/>
    </row>
    <row r="220" spans="1:9" ht="31.5" hidden="1" customHeight="1" x14ac:dyDescent="0.25">
      <c r="A220" s="76" t="s">
        <v>503</v>
      </c>
      <c r="B220" s="7" t="s">
        <v>504</v>
      </c>
      <c r="C220" s="8"/>
      <c r="D220" s="9"/>
      <c r="E220" s="9"/>
      <c r="F220" s="8"/>
      <c r="G220" s="9"/>
      <c r="H220" s="10"/>
      <c r="I220"/>
    </row>
    <row r="221" spans="1:9" ht="36.950000000000003" customHeight="1" x14ac:dyDescent="0.25">
      <c r="A221" s="243" t="s">
        <v>507</v>
      </c>
      <c r="B221" s="354" t="s">
        <v>1563</v>
      </c>
      <c r="C221" s="355"/>
      <c r="D221" s="355"/>
      <c r="E221" s="355"/>
      <c r="F221" s="355"/>
      <c r="G221" s="356"/>
      <c r="H221" s="288">
        <f>SUM(D222:D234)</f>
        <v>6</v>
      </c>
      <c r="I221" s="288">
        <f>COUNT(D222:D234)*2</f>
        <v>6</v>
      </c>
    </row>
    <row r="222" spans="1:9" s="24" customFormat="1" ht="47.25" hidden="1" x14ac:dyDescent="0.25">
      <c r="A222" s="115" t="s">
        <v>508</v>
      </c>
      <c r="B222" s="17" t="s">
        <v>509</v>
      </c>
      <c r="C222" s="60" t="s">
        <v>1564</v>
      </c>
      <c r="D222" s="19"/>
      <c r="E222" s="20" t="s">
        <v>375</v>
      </c>
      <c r="F222" s="18"/>
      <c r="G222" s="21"/>
      <c r="H222" s="1"/>
      <c r="I222" s="2"/>
    </row>
    <row r="223" spans="1:9" s="24" customFormat="1" ht="45" hidden="1" x14ac:dyDescent="0.25">
      <c r="A223" s="115"/>
      <c r="B223" s="17"/>
      <c r="C223" s="61" t="s">
        <v>1565</v>
      </c>
      <c r="D223" s="19"/>
      <c r="E223" s="20" t="s">
        <v>19</v>
      </c>
      <c r="F223" s="18"/>
      <c r="G223" s="21"/>
      <c r="H223" s="1"/>
      <c r="I223" s="2"/>
    </row>
    <row r="224" spans="1:9" ht="47.25" x14ac:dyDescent="0.25">
      <c r="A224" s="243" t="s">
        <v>511</v>
      </c>
      <c r="B224" s="7" t="s">
        <v>512</v>
      </c>
      <c r="C224" s="171" t="s">
        <v>1566</v>
      </c>
      <c r="D224" s="52">
        <v>2</v>
      </c>
      <c r="E224" s="9" t="s">
        <v>127</v>
      </c>
      <c r="F224" s="33" t="s">
        <v>1567</v>
      </c>
      <c r="G224" s="230"/>
    </row>
    <row r="225" spans="1:9" ht="45" hidden="1" x14ac:dyDescent="0.25">
      <c r="A225" s="115"/>
      <c r="B225" s="17"/>
      <c r="C225" s="61" t="s">
        <v>1568</v>
      </c>
      <c r="D225" s="54"/>
      <c r="E225" s="50" t="s">
        <v>769</v>
      </c>
      <c r="F225" s="61" t="s">
        <v>515</v>
      </c>
      <c r="G225" s="21"/>
      <c r="H225" s="1"/>
      <c r="I225" s="2"/>
    </row>
    <row r="226" spans="1:9" ht="45" hidden="1" x14ac:dyDescent="0.25">
      <c r="A226" s="115"/>
      <c r="B226" s="17"/>
      <c r="C226" s="61" t="s">
        <v>516</v>
      </c>
      <c r="D226" s="54"/>
      <c r="E226" s="50" t="s">
        <v>236</v>
      </c>
      <c r="F226" s="83" t="s">
        <v>517</v>
      </c>
      <c r="G226" s="21"/>
      <c r="H226" s="1"/>
      <c r="I226" s="2"/>
    </row>
    <row r="227" spans="1:9" ht="30" x14ac:dyDescent="0.25">
      <c r="A227" s="243"/>
      <c r="B227" s="7"/>
      <c r="C227" s="33" t="s">
        <v>518</v>
      </c>
      <c r="D227" s="52">
        <v>2</v>
      </c>
      <c r="E227" s="34" t="s">
        <v>19</v>
      </c>
      <c r="F227" s="33"/>
      <c r="G227" s="230"/>
    </row>
    <row r="228" spans="1:9" ht="47.25" hidden="1" customHeight="1" x14ac:dyDescent="0.25">
      <c r="A228" s="76" t="s">
        <v>520</v>
      </c>
      <c r="B228" s="7" t="s">
        <v>521</v>
      </c>
      <c r="C228" s="8"/>
      <c r="D228" s="9"/>
      <c r="E228" s="9"/>
      <c r="F228" s="8"/>
      <c r="G228" s="13"/>
      <c r="H228" s="10"/>
      <c r="I228"/>
    </row>
    <row r="229" spans="1:9" s="24" customFormat="1" ht="45" hidden="1" x14ac:dyDescent="0.25">
      <c r="A229" s="115" t="s">
        <v>523</v>
      </c>
      <c r="B229" s="17" t="s">
        <v>524</v>
      </c>
      <c r="C229" s="61" t="s">
        <v>1569</v>
      </c>
      <c r="D229" s="19"/>
      <c r="E229" s="20" t="s">
        <v>1003</v>
      </c>
      <c r="F229" s="18"/>
      <c r="G229" s="21"/>
      <c r="H229" s="1"/>
      <c r="I229" s="2"/>
    </row>
    <row r="230" spans="1:9" ht="45" x14ac:dyDescent="0.25">
      <c r="A230" s="243" t="s">
        <v>525</v>
      </c>
      <c r="B230" s="8" t="s">
        <v>526</v>
      </c>
      <c r="C230" s="8" t="s">
        <v>1570</v>
      </c>
      <c r="D230" s="12">
        <v>2</v>
      </c>
      <c r="E230" s="9" t="s">
        <v>375</v>
      </c>
      <c r="F230" s="8"/>
      <c r="G230" s="230"/>
    </row>
    <row r="231" spans="1:9" s="24" customFormat="1" ht="45" hidden="1" x14ac:dyDescent="0.25">
      <c r="A231" s="115" t="s">
        <v>527</v>
      </c>
      <c r="B231" s="18" t="s">
        <v>528</v>
      </c>
      <c r="C231" s="46" t="s">
        <v>1571</v>
      </c>
      <c r="D231" s="54"/>
      <c r="E231" s="43" t="s">
        <v>125</v>
      </c>
      <c r="F231" s="46" t="s">
        <v>1572</v>
      </c>
      <c r="G231" s="21"/>
      <c r="H231" s="1"/>
      <c r="I231" s="2"/>
    </row>
    <row r="232" spans="1:9" s="24" customFormat="1" ht="45" hidden="1" x14ac:dyDescent="0.25">
      <c r="A232" s="115" t="s">
        <v>530</v>
      </c>
      <c r="B232" s="18" t="s">
        <v>531</v>
      </c>
      <c r="C232" s="83" t="s">
        <v>1573</v>
      </c>
      <c r="D232" s="19"/>
      <c r="E232" s="20" t="s">
        <v>769</v>
      </c>
      <c r="F232" s="18"/>
      <c r="G232" s="21"/>
      <c r="H232" s="1"/>
      <c r="I232" s="2"/>
    </row>
    <row r="233" spans="1:9" s="24" customFormat="1" ht="30" hidden="1" x14ac:dyDescent="0.25">
      <c r="A233" s="115"/>
      <c r="B233" s="18"/>
      <c r="C233" s="61" t="s">
        <v>1574</v>
      </c>
      <c r="D233" s="19"/>
      <c r="E233" s="20" t="s">
        <v>125</v>
      </c>
      <c r="F233" s="18"/>
      <c r="G233" s="21"/>
      <c r="H233" s="1"/>
      <c r="I233" s="2"/>
    </row>
    <row r="234" spans="1:9" s="24" customFormat="1" ht="30" hidden="1" x14ac:dyDescent="0.25">
      <c r="A234" s="115"/>
      <c r="B234" s="18"/>
      <c r="C234" s="61" t="s">
        <v>1575</v>
      </c>
      <c r="D234" s="19"/>
      <c r="E234" s="20" t="s">
        <v>375</v>
      </c>
      <c r="F234" s="18"/>
      <c r="G234" s="21"/>
      <c r="H234" s="1"/>
      <c r="I234" s="2"/>
    </row>
    <row r="235" spans="1:9" ht="36.950000000000003" customHeight="1" x14ac:dyDescent="0.25">
      <c r="A235" s="243" t="s">
        <v>534</v>
      </c>
      <c r="B235" s="354" t="s">
        <v>535</v>
      </c>
      <c r="C235" s="355"/>
      <c r="D235" s="355"/>
      <c r="E235" s="355"/>
      <c r="F235" s="355"/>
      <c r="G235" s="356"/>
      <c r="H235" s="288">
        <f>SUM(D236:D240)</f>
        <v>4</v>
      </c>
      <c r="I235" s="288">
        <f>COUNT(D236:D240)*2</f>
        <v>4</v>
      </c>
    </row>
    <row r="236" spans="1:9" s="24" customFormat="1" ht="60" x14ac:dyDescent="0.25">
      <c r="A236" s="243" t="s">
        <v>536</v>
      </c>
      <c r="B236" s="7" t="s">
        <v>537</v>
      </c>
      <c r="C236" s="8" t="s">
        <v>1576</v>
      </c>
      <c r="D236" s="12">
        <v>2</v>
      </c>
      <c r="E236" s="9" t="s">
        <v>375</v>
      </c>
      <c r="F236" s="8"/>
      <c r="G236" s="230"/>
      <c r="H236" s="288"/>
      <c r="I236" s="288"/>
    </row>
    <row r="237" spans="1:9" s="24" customFormat="1" ht="31.5" x14ac:dyDescent="0.25">
      <c r="A237" s="243" t="s">
        <v>540</v>
      </c>
      <c r="B237" s="7" t="s">
        <v>541</v>
      </c>
      <c r="C237" s="8" t="s">
        <v>1577</v>
      </c>
      <c r="D237" s="12">
        <v>2</v>
      </c>
      <c r="E237" s="9" t="s">
        <v>375</v>
      </c>
      <c r="F237" s="8"/>
      <c r="G237" s="230"/>
      <c r="H237" s="288"/>
      <c r="I237" s="288"/>
    </row>
    <row r="238" spans="1:9" s="24" customFormat="1" ht="45" hidden="1" x14ac:dyDescent="0.25">
      <c r="A238" s="115" t="s">
        <v>544</v>
      </c>
      <c r="B238" s="17" t="s">
        <v>545</v>
      </c>
      <c r="C238" s="18" t="s">
        <v>1578</v>
      </c>
      <c r="D238" s="19"/>
      <c r="E238" s="20" t="s">
        <v>375</v>
      </c>
      <c r="F238" s="18"/>
      <c r="G238" s="21"/>
      <c r="H238" s="1"/>
      <c r="I238" s="2"/>
    </row>
    <row r="239" spans="1:9" s="24" customFormat="1" ht="31.5" hidden="1" x14ac:dyDescent="0.25">
      <c r="A239" s="115" t="s">
        <v>550</v>
      </c>
      <c r="B239" s="17" t="s">
        <v>551</v>
      </c>
      <c r="C239" s="18" t="s">
        <v>1579</v>
      </c>
      <c r="D239" s="19"/>
      <c r="E239" s="20" t="s">
        <v>769</v>
      </c>
      <c r="F239" s="18"/>
      <c r="G239" s="21"/>
      <c r="H239" s="1"/>
      <c r="I239" s="2"/>
    </row>
    <row r="240" spans="1:9" ht="31.5" hidden="1" x14ac:dyDescent="0.25">
      <c r="A240" s="115" t="s">
        <v>554</v>
      </c>
      <c r="B240" s="17" t="s">
        <v>555</v>
      </c>
      <c r="C240" s="159" t="s">
        <v>1580</v>
      </c>
      <c r="D240" s="19"/>
      <c r="E240" s="51" t="s">
        <v>375</v>
      </c>
      <c r="F240" s="83" t="s">
        <v>1581</v>
      </c>
      <c r="G240" s="21"/>
      <c r="H240" s="1"/>
      <c r="I240" s="2"/>
    </row>
    <row r="241" spans="1:9" ht="47.25" hidden="1" customHeight="1" x14ac:dyDescent="0.25">
      <c r="A241" s="76" t="s">
        <v>559</v>
      </c>
      <c r="B241" s="7" t="s">
        <v>560</v>
      </c>
      <c r="C241" s="8"/>
      <c r="D241" s="9"/>
      <c r="E241" s="9"/>
      <c r="F241" s="8"/>
      <c r="G241" s="9"/>
      <c r="H241" s="10"/>
      <c r="I241"/>
    </row>
    <row r="242" spans="1:9" ht="15.75" hidden="1" customHeight="1" x14ac:dyDescent="0.25">
      <c r="A242" s="76" t="s">
        <v>561</v>
      </c>
      <c r="B242" s="366" t="s">
        <v>562</v>
      </c>
      <c r="C242" s="367"/>
      <c r="D242" s="367"/>
      <c r="E242" s="367"/>
      <c r="F242" s="367"/>
      <c r="G242" s="368"/>
      <c r="H242" s="10"/>
      <c r="I242"/>
    </row>
    <row r="243" spans="1:9" ht="31.5" hidden="1" customHeight="1" x14ac:dyDescent="0.25">
      <c r="A243" s="76" t="s">
        <v>563</v>
      </c>
      <c r="B243" s="7" t="s">
        <v>564</v>
      </c>
      <c r="C243" s="8"/>
      <c r="D243" s="9"/>
      <c r="E243" s="9"/>
      <c r="F243" s="8"/>
      <c r="G243" s="9"/>
      <c r="H243" s="10"/>
      <c r="I243"/>
    </row>
    <row r="244" spans="1:9" ht="47.25" hidden="1" customHeight="1" x14ac:dyDescent="0.25">
      <c r="A244" s="76" t="s">
        <v>565</v>
      </c>
      <c r="B244" s="7" t="s">
        <v>566</v>
      </c>
      <c r="C244" s="8"/>
      <c r="D244" s="9"/>
      <c r="E244" s="9"/>
      <c r="F244" s="8"/>
      <c r="G244" s="9"/>
      <c r="H244" s="10"/>
      <c r="I244"/>
    </row>
    <row r="245" spans="1:9" ht="47.25" hidden="1" customHeight="1" x14ac:dyDescent="0.25">
      <c r="A245" s="76" t="s">
        <v>567</v>
      </c>
      <c r="B245" s="7" t="s">
        <v>568</v>
      </c>
      <c r="C245" s="8"/>
      <c r="D245" s="9"/>
      <c r="E245" s="9"/>
      <c r="F245" s="8"/>
      <c r="G245" s="9"/>
      <c r="H245" s="10"/>
      <c r="I245"/>
    </row>
    <row r="246" spans="1:9" ht="78.75" hidden="1" customHeight="1" x14ac:dyDescent="0.25">
      <c r="A246" s="76" t="s">
        <v>569</v>
      </c>
      <c r="B246" s="7" t="s">
        <v>1582</v>
      </c>
      <c r="C246" s="8"/>
      <c r="D246" s="9"/>
      <c r="E246" s="9"/>
      <c r="F246" s="8"/>
      <c r="G246" s="9"/>
      <c r="H246" s="10"/>
      <c r="I246"/>
    </row>
    <row r="247" spans="1:9" ht="36.950000000000003" customHeight="1" x14ac:dyDescent="0.25">
      <c r="A247" s="243" t="s">
        <v>571</v>
      </c>
      <c r="B247" s="354" t="s">
        <v>572</v>
      </c>
      <c r="C247" s="355"/>
      <c r="D247" s="355"/>
      <c r="E247" s="355"/>
      <c r="F247" s="355"/>
      <c r="G247" s="356"/>
      <c r="H247" s="288">
        <f>SUM(D248:D264)</f>
        <v>12</v>
      </c>
      <c r="I247" s="288">
        <f>COUNT(D248:D264)*2</f>
        <v>12</v>
      </c>
    </row>
    <row r="248" spans="1:9" ht="45" x14ac:dyDescent="0.25">
      <c r="A248" s="243" t="s">
        <v>573</v>
      </c>
      <c r="B248" s="7" t="s">
        <v>574</v>
      </c>
      <c r="C248" s="33" t="s">
        <v>1583</v>
      </c>
      <c r="D248" s="56">
        <v>2</v>
      </c>
      <c r="E248" s="79" t="s">
        <v>125</v>
      </c>
      <c r="F248" s="80" t="s">
        <v>1584</v>
      </c>
      <c r="G248" s="230"/>
    </row>
    <row r="249" spans="1:9" ht="31.5" hidden="1" x14ac:dyDescent="0.25">
      <c r="A249" s="115" t="s">
        <v>575</v>
      </c>
      <c r="B249" s="17" t="s">
        <v>576</v>
      </c>
      <c r="C249" s="61" t="s">
        <v>1585</v>
      </c>
      <c r="D249" s="54"/>
      <c r="E249" s="50" t="s">
        <v>100</v>
      </c>
      <c r="F249" s="61" t="s">
        <v>1586</v>
      </c>
      <c r="G249" s="21"/>
      <c r="H249" s="1"/>
      <c r="I249" s="2"/>
    </row>
    <row r="250" spans="1:9" ht="31.5" x14ac:dyDescent="0.25">
      <c r="A250" s="243" t="s">
        <v>575</v>
      </c>
      <c r="B250" s="7" t="s">
        <v>576</v>
      </c>
      <c r="C250" s="33" t="s">
        <v>1587</v>
      </c>
      <c r="D250" s="52">
        <v>2</v>
      </c>
      <c r="E250" s="34" t="s">
        <v>125</v>
      </c>
      <c r="F250" s="33" t="s">
        <v>1588</v>
      </c>
      <c r="G250" s="230"/>
    </row>
    <row r="251" spans="1:9" ht="31.5" hidden="1" customHeight="1" x14ac:dyDescent="0.25">
      <c r="A251" s="76" t="s">
        <v>577</v>
      </c>
      <c r="B251" s="7" t="s">
        <v>578</v>
      </c>
      <c r="C251" s="8"/>
      <c r="D251" s="9"/>
      <c r="E251" s="9"/>
      <c r="F251" s="8"/>
      <c r="G251" s="13"/>
      <c r="H251" s="10"/>
      <c r="I251"/>
    </row>
    <row r="252" spans="1:9" ht="45" hidden="1" x14ac:dyDescent="0.25">
      <c r="A252" s="61" t="s">
        <v>579</v>
      </c>
      <c r="B252" s="61" t="s">
        <v>580</v>
      </c>
      <c r="C252" s="61" t="s">
        <v>1589</v>
      </c>
      <c r="D252" s="19"/>
      <c r="E252" s="20" t="s">
        <v>816</v>
      </c>
      <c r="F252" s="18"/>
      <c r="G252" s="21"/>
      <c r="H252" s="1"/>
      <c r="I252" s="2"/>
    </row>
    <row r="253" spans="1:9" ht="90" hidden="1" x14ac:dyDescent="0.25">
      <c r="A253" s="115"/>
      <c r="B253" s="17"/>
      <c r="C253" s="61" t="s">
        <v>1590</v>
      </c>
      <c r="D253" s="19"/>
      <c r="E253" s="20" t="s">
        <v>100</v>
      </c>
      <c r="F253" s="18" t="s">
        <v>1591</v>
      </c>
      <c r="G253" s="21"/>
      <c r="H253" s="1"/>
      <c r="I253" s="2"/>
    </row>
    <row r="254" spans="1:9" s="24" customFormat="1" ht="60" x14ac:dyDescent="0.25">
      <c r="A254" s="243"/>
      <c r="B254" s="7"/>
      <c r="C254" s="45" t="s">
        <v>1592</v>
      </c>
      <c r="D254" s="12">
        <v>2</v>
      </c>
      <c r="E254" s="9" t="s">
        <v>205</v>
      </c>
      <c r="F254" s="8"/>
      <c r="G254" s="230"/>
      <c r="H254" s="288"/>
      <c r="I254" s="288"/>
    </row>
    <row r="255" spans="1:9" s="24" customFormat="1" ht="30" hidden="1" x14ac:dyDescent="0.25">
      <c r="A255" s="115"/>
      <c r="B255" s="17"/>
      <c r="C255" s="46" t="s">
        <v>1593</v>
      </c>
      <c r="D255" s="19"/>
      <c r="E255" s="20" t="s">
        <v>125</v>
      </c>
      <c r="F255" s="18"/>
      <c r="G255" s="21"/>
      <c r="H255" s="1"/>
      <c r="I255" s="2"/>
    </row>
    <row r="256" spans="1:9" s="24" customFormat="1" ht="45" hidden="1" x14ac:dyDescent="0.25">
      <c r="A256" s="115"/>
      <c r="B256" s="17"/>
      <c r="C256" s="61" t="s">
        <v>1594</v>
      </c>
      <c r="D256" s="19"/>
      <c r="E256" s="20" t="s">
        <v>205</v>
      </c>
      <c r="F256" s="18"/>
      <c r="G256" s="21"/>
      <c r="H256" s="1"/>
      <c r="I256" s="2"/>
    </row>
    <row r="257" spans="1:9" s="24" customFormat="1" ht="45" hidden="1" x14ac:dyDescent="0.25">
      <c r="A257" s="115"/>
      <c r="B257" s="17"/>
      <c r="C257" s="61" t="s">
        <v>1595</v>
      </c>
      <c r="D257" s="19"/>
      <c r="E257" s="20" t="s">
        <v>375</v>
      </c>
      <c r="F257" s="18"/>
      <c r="G257" s="21"/>
      <c r="H257" s="1"/>
      <c r="I257" s="2"/>
    </row>
    <row r="258" spans="1:9" s="24" customFormat="1" ht="45" hidden="1" x14ac:dyDescent="0.25">
      <c r="A258" s="115"/>
      <c r="B258" s="17"/>
      <c r="C258" s="46" t="s">
        <v>1596</v>
      </c>
      <c r="D258" s="19"/>
      <c r="E258" s="20" t="s">
        <v>375</v>
      </c>
      <c r="F258" s="18"/>
      <c r="G258" s="21"/>
      <c r="H258" s="1"/>
      <c r="I258" s="2"/>
    </row>
    <row r="259" spans="1:9" s="24" customFormat="1" ht="45" hidden="1" x14ac:dyDescent="0.25">
      <c r="A259" s="115"/>
      <c r="B259" s="17"/>
      <c r="C259" s="46" t="s">
        <v>1597</v>
      </c>
      <c r="D259" s="19"/>
      <c r="E259" s="20" t="s">
        <v>375</v>
      </c>
      <c r="F259" s="18"/>
      <c r="G259" s="21"/>
      <c r="H259" s="1"/>
      <c r="I259" s="2"/>
    </row>
    <row r="260" spans="1:9" s="24" customFormat="1" ht="30" hidden="1" x14ac:dyDescent="0.25">
      <c r="A260" s="115"/>
      <c r="B260" s="17"/>
      <c r="C260" s="46" t="s">
        <v>1598</v>
      </c>
      <c r="D260" s="19"/>
      <c r="E260" s="20" t="s">
        <v>100</v>
      </c>
      <c r="F260" s="18" t="s">
        <v>1599</v>
      </c>
      <c r="G260" s="21"/>
      <c r="H260" s="1"/>
      <c r="I260" s="2"/>
    </row>
    <row r="261" spans="1:9" ht="45" x14ac:dyDescent="0.25">
      <c r="A261" s="243" t="s">
        <v>581</v>
      </c>
      <c r="B261" s="7" t="s">
        <v>582</v>
      </c>
      <c r="C261" s="33" t="s">
        <v>1600</v>
      </c>
      <c r="D261" s="52">
        <v>2</v>
      </c>
      <c r="E261" s="34" t="s">
        <v>19</v>
      </c>
      <c r="F261" s="33" t="s">
        <v>1601</v>
      </c>
      <c r="G261" s="230"/>
    </row>
    <row r="262" spans="1:9" ht="45" x14ac:dyDescent="0.25">
      <c r="A262" s="243"/>
      <c r="B262" s="7"/>
      <c r="C262" s="33" t="s">
        <v>1602</v>
      </c>
      <c r="D262" s="52">
        <v>2</v>
      </c>
      <c r="E262" s="34" t="s">
        <v>19</v>
      </c>
      <c r="F262" s="33" t="s">
        <v>1603</v>
      </c>
      <c r="G262" s="230"/>
    </row>
    <row r="263" spans="1:9" ht="60" x14ac:dyDescent="0.25">
      <c r="A263" s="243"/>
      <c r="B263" s="7"/>
      <c r="C263" s="33" t="s">
        <v>1604</v>
      </c>
      <c r="D263" s="52">
        <v>2</v>
      </c>
      <c r="E263" s="34" t="s">
        <v>19</v>
      </c>
      <c r="F263" s="33" t="s">
        <v>1605</v>
      </c>
      <c r="G263" s="230"/>
    </row>
    <row r="264" spans="1:9" ht="60" hidden="1" x14ac:dyDescent="0.25">
      <c r="A264" s="115"/>
      <c r="B264" s="17"/>
      <c r="C264" s="61" t="s">
        <v>1606</v>
      </c>
      <c r="D264" s="54"/>
      <c r="E264" s="50" t="s">
        <v>19</v>
      </c>
      <c r="F264" s="61"/>
      <c r="G264" s="21"/>
      <c r="H264" s="1"/>
      <c r="I264" s="2"/>
    </row>
    <row r="265" spans="1:9" ht="36.950000000000003" customHeight="1" x14ac:dyDescent="0.25">
      <c r="A265" s="243" t="s">
        <v>583</v>
      </c>
      <c r="B265" s="354" t="s">
        <v>1607</v>
      </c>
      <c r="C265" s="355"/>
      <c r="D265" s="355"/>
      <c r="E265" s="355"/>
      <c r="F265" s="355"/>
      <c r="G265" s="356"/>
      <c r="H265" s="288">
        <f>SUM(D268)</f>
        <v>2</v>
      </c>
      <c r="I265" s="288">
        <f>COUNT(D268)*2</f>
        <v>2</v>
      </c>
    </row>
    <row r="266" spans="1:9" ht="47.25" hidden="1" customHeight="1" x14ac:dyDescent="0.25">
      <c r="A266" s="76" t="s">
        <v>585</v>
      </c>
      <c r="B266" s="7" t="s">
        <v>586</v>
      </c>
      <c r="C266" s="8"/>
      <c r="D266" s="9"/>
      <c r="E266" s="9"/>
      <c r="F266" s="8"/>
      <c r="G266" s="9"/>
      <c r="H266" s="10"/>
      <c r="I266"/>
    </row>
    <row r="267" spans="1:9" ht="47.25" hidden="1" customHeight="1" x14ac:dyDescent="0.25">
      <c r="A267" s="76" t="s">
        <v>587</v>
      </c>
      <c r="B267" s="7" t="s">
        <v>588</v>
      </c>
      <c r="C267" s="8"/>
      <c r="D267" s="9"/>
      <c r="E267" s="9"/>
      <c r="F267" s="8"/>
      <c r="G267" s="9"/>
      <c r="H267" s="10"/>
      <c r="I267"/>
    </row>
    <row r="268" spans="1:9" ht="47.25" customHeight="1" x14ac:dyDescent="0.25">
      <c r="A268" s="243" t="s">
        <v>589</v>
      </c>
      <c r="B268" s="7" t="s">
        <v>590</v>
      </c>
      <c r="C268" s="33" t="s">
        <v>1608</v>
      </c>
      <c r="D268" s="12">
        <v>2</v>
      </c>
      <c r="E268" s="9" t="s">
        <v>205</v>
      </c>
      <c r="F268" s="8"/>
      <c r="G268" s="230"/>
    </row>
    <row r="269" spans="1:9" ht="47.25" hidden="1" customHeight="1" x14ac:dyDescent="0.25">
      <c r="A269" s="76" t="s">
        <v>591</v>
      </c>
      <c r="B269" s="7" t="s">
        <v>1609</v>
      </c>
      <c r="C269" s="8"/>
      <c r="D269" s="9"/>
      <c r="E269" s="9"/>
      <c r="F269" s="8"/>
      <c r="G269" s="9"/>
      <c r="H269" s="10"/>
      <c r="I269"/>
    </row>
    <row r="270" spans="1:9" ht="47.25" hidden="1" x14ac:dyDescent="0.25">
      <c r="A270" s="76" t="s">
        <v>593</v>
      </c>
      <c r="B270" s="7" t="s">
        <v>1610</v>
      </c>
      <c r="C270" s="130"/>
      <c r="D270" s="9"/>
      <c r="E270" s="9"/>
      <c r="F270" s="8"/>
      <c r="G270" s="9"/>
      <c r="H270" s="10"/>
      <c r="I270"/>
    </row>
    <row r="271" spans="1:9" ht="18.75" x14ac:dyDescent="0.25">
      <c r="A271" s="243"/>
      <c r="B271" s="372" t="s">
        <v>595</v>
      </c>
      <c r="C271" s="373"/>
      <c r="D271" s="373"/>
      <c r="E271" s="373"/>
      <c r="F271" s="373"/>
      <c r="G271" s="374"/>
    </row>
    <row r="272" spans="1:9" ht="36.950000000000003" customHeight="1" x14ac:dyDescent="0.25">
      <c r="A272" s="243" t="s">
        <v>596</v>
      </c>
      <c r="B272" s="354" t="s">
        <v>597</v>
      </c>
      <c r="C272" s="355"/>
      <c r="D272" s="355"/>
      <c r="E272" s="355"/>
      <c r="F272" s="355"/>
      <c r="G272" s="356"/>
      <c r="H272" s="288">
        <f>SUM(D273:D316)</f>
        <v>56</v>
      </c>
      <c r="I272" s="288">
        <f>COUNT(D273:D316)*2</f>
        <v>56</v>
      </c>
    </row>
    <row r="273" spans="1:9" ht="60" x14ac:dyDescent="0.25">
      <c r="A273" s="243" t="s">
        <v>598</v>
      </c>
      <c r="B273" s="7" t="s">
        <v>599</v>
      </c>
      <c r="C273" s="14" t="s">
        <v>1611</v>
      </c>
      <c r="D273" s="12">
        <v>2</v>
      </c>
      <c r="E273" s="9" t="s">
        <v>375</v>
      </c>
      <c r="F273" s="8" t="s">
        <v>1612</v>
      </c>
      <c r="G273" s="230"/>
    </row>
    <row r="274" spans="1:9" s="24" customFormat="1" ht="60" x14ac:dyDescent="0.25">
      <c r="A274" s="243"/>
      <c r="B274" s="7"/>
      <c r="C274" s="14" t="s">
        <v>1613</v>
      </c>
      <c r="D274" s="12">
        <v>2</v>
      </c>
      <c r="E274" s="9" t="s">
        <v>19</v>
      </c>
      <c r="F274" s="8" t="s">
        <v>1614</v>
      </c>
      <c r="G274" s="230"/>
      <c r="H274" s="288"/>
      <c r="I274" s="288"/>
    </row>
    <row r="275" spans="1:9" s="24" customFormat="1" ht="45" hidden="1" x14ac:dyDescent="0.25">
      <c r="A275" s="115"/>
      <c r="B275" s="17"/>
      <c r="C275" s="18" t="s">
        <v>1615</v>
      </c>
      <c r="D275" s="19"/>
      <c r="E275" s="20" t="s">
        <v>375</v>
      </c>
      <c r="F275" s="18" t="s">
        <v>1616</v>
      </c>
      <c r="G275" s="21"/>
      <c r="H275" s="1"/>
      <c r="I275" s="2"/>
    </row>
    <row r="276" spans="1:9" s="24" customFormat="1" ht="75" hidden="1" x14ac:dyDescent="0.25">
      <c r="A276" s="115"/>
      <c r="B276" s="17"/>
      <c r="C276" s="46" t="s">
        <v>1617</v>
      </c>
      <c r="D276" s="19"/>
      <c r="E276" s="20" t="s">
        <v>19</v>
      </c>
      <c r="F276" s="18" t="s">
        <v>1618</v>
      </c>
      <c r="G276" s="21"/>
      <c r="H276" s="1"/>
      <c r="I276" s="2"/>
    </row>
    <row r="277" spans="1:9" s="24" customFormat="1" ht="78.75" hidden="1" x14ac:dyDescent="0.25">
      <c r="A277" s="115"/>
      <c r="B277" s="17"/>
      <c r="C277" s="17" t="s">
        <v>1619</v>
      </c>
      <c r="D277" s="17"/>
      <c r="E277" s="17" t="s">
        <v>125</v>
      </c>
      <c r="F277" s="17" t="s">
        <v>1620</v>
      </c>
      <c r="G277" s="17"/>
      <c r="H277" s="1"/>
      <c r="I277" s="2"/>
    </row>
    <row r="278" spans="1:9" s="24" customFormat="1" ht="105" hidden="1" x14ac:dyDescent="0.25">
      <c r="A278" s="115"/>
      <c r="B278" s="17"/>
      <c r="C278" s="135" t="s">
        <v>1621</v>
      </c>
      <c r="D278" s="172"/>
      <c r="E278" s="173" t="s">
        <v>19</v>
      </c>
      <c r="F278" s="174" t="s">
        <v>1622</v>
      </c>
      <c r="G278" s="21"/>
      <c r="H278" s="1"/>
      <c r="I278" s="2"/>
    </row>
    <row r="279" spans="1:9" s="24" customFormat="1" ht="135" hidden="1" x14ac:dyDescent="0.25">
      <c r="A279" s="115"/>
      <c r="B279" s="17"/>
      <c r="C279" s="18" t="s">
        <v>1623</v>
      </c>
      <c r="D279" s="19"/>
      <c r="E279" s="20" t="s">
        <v>19</v>
      </c>
      <c r="F279" s="18" t="s">
        <v>1624</v>
      </c>
      <c r="G279" s="21"/>
      <c r="H279" s="1"/>
      <c r="I279" s="2"/>
    </row>
    <row r="280" spans="1:9" ht="30" x14ac:dyDescent="0.25">
      <c r="A280" s="243"/>
      <c r="B280" s="7"/>
      <c r="C280" s="8" t="s">
        <v>1625</v>
      </c>
      <c r="D280" s="12">
        <v>2</v>
      </c>
      <c r="E280" s="9" t="s">
        <v>19</v>
      </c>
      <c r="F280" s="8" t="s">
        <v>1626</v>
      </c>
      <c r="G280" s="230"/>
    </row>
    <row r="281" spans="1:9" ht="63" x14ac:dyDescent="0.25">
      <c r="A281" s="243" t="s">
        <v>600</v>
      </c>
      <c r="B281" s="7" t="s">
        <v>1627</v>
      </c>
      <c r="C281" s="8" t="s">
        <v>1628</v>
      </c>
      <c r="D281" s="12">
        <v>2</v>
      </c>
      <c r="E281" s="9" t="s">
        <v>19</v>
      </c>
      <c r="F281" s="8" t="s">
        <v>1629</v>
      </c>
      <c r="G281" s="230"/>
    </row>
    <row r="282" spans="1:9" ht="60" x14ac:dyDescent="0.25">
      <c r="A282" s="243"/>
      <c r="B282" s="7"/>
      <c r="C282" s="8" t="s">
        <v>1630</v>
      </c>
      <c r="D282" s="12">
        <v>2</v>
      </c>
      <c r="E282" s="9" t="s">
        <v>19</v>
      </c>
      <c r="F282" s="8" t="s">
        <v>1631</v>
      </c>
      <c r="G282" s="230"/>
    </row>
    <row r="283" spans="1:9" ht="120" x14ac:dyDescent="0.25">
      <c r="A283" s="243"/>
      <c r="B283" s="7"/>
      <c r="C283" s="8" t="s">
        <v>1632</v>
      </c>
      <c r="D283" s="12">
        <v>2</v>
      </c>
      <c r="E283" s="9" t="s">
        <v>19</v>
      </c>
      <c r="F283" s="8" t="s">
        <v>1633</v>
      </c>
      <c r="G283" s="230"/>
    </row>
    <row r="284" spans="1:9" ht="60" x14ac:dyDescent="0.25">
      <c r="A284" s="243"/>
      <c r="B284" s="7"/>
      <c r="C284" s="8" t="s">
        <v>1634</v>
      </c>
      <c r="D284" s="12">
        <v>2</v>
      </c>
      <c r="E284" s="9" t="s">
        <v>19</v>
      </c>
      <c r="F284" s="8" t="s">
        <v>1635</v>
      </c>
      <c r="G284" s="230"/>
    </row>
    <row r="285" spans="1:9" ht="75" x14ac:dyDescent="0.25">
      <c r="A285" s="243"/>
      <c r="B285" s="7"/>
      <c r="C285" s="8" t="s">
        <v>1636</v>
      </c>
      <c r="D285" s="12">
        <v>2</v>
      </c>
      <c r="E285" s="9" t="s">
        <v>19</v>
      </c>
      <c r="F285" s="8" t="s">
        <v>1637</v>
      </c>
      <c r="G285" s="230"/>
    </row>
    <row r="286" spans="1:9" ht="60" x14ac:dyDescent="0.25">
      <c r="A286" s="243"/>
      <c r="B286" s="7"/>
      <c r="C286" s="8" t="s">
        <v>1638</v>
      </c>
      <c r="D286" s="12">
        <v>2</v>
      </c>
      <c r="E286" s="9" t="s">
        <v>19</v>
      </c>
      <c r="F286" s="8" t="s">
        <v>1639</v>
      </c>
      <c r="G286" s="230"/>
    </row>
    <row r="287" spans="1:9" ht="45" x14ac:dyDescent="0.25">
      <c r="A287" s="243"/>
      <c r="B287" s="7"/>
      <c r="C287" s="8" t="s">
        <v>1640</v>
      </c>
      <c r="D287" s="12">
        <v>2</v>
      </c>
      <c r="E287" s="9" t="s">
        <v>1641</v>
      </c>
      <c r="F287" s="8" t="s">
        <v>1642</v>
      </c>
      <c r="G287" s="230"/>
    </row>
    <row r="288" spans="1:9" ht="60" x14ac:dyDescent="0.25">
      <c r="A288" s="243"/>
      <c r="B288" s="7"/>
      <c r="C288" s="8" t="s">
        <v>1643</v>
      </c>
      <c r="D288" s="12">
        <v>2</v>
      </c>
      <c r="E288" s="9" t="s">
        <v>1641</v>
      </c>
      <c r="F288" s="8" t="s">
        <v>1644</v>
      </c>
      <c r="G288" s="230"/>
    </row>
    <row r="289" spans="1:9" ht="60" x14ac:dyDescent="0.25">
      <c r="A289" s="243"/>
      <c r="B289" s="7"/>
      <c r="C289" s="8" t="s">
        <v>1645</v>
      </c>
      <c r="D289" s="12">
        <v>2</v>
      </c>
      <c r="E289" s="9" t="s">
        <v>1641</v>
      </c>
      <c r="F289" s="8" t="s">
        <v>1646</v>
      </c>
      <c r="G289" s="230"/>
    </row>
    <row r="290" spans="1:9" ht="90" x14ac:dyDescent="0.25">
      <c r="A290" s="243"/>
      <c r="B290" s="7"/>
      <c r="C290" s="8" t="s">
        <v>1647</v>
      </c>
      <c r="D290" s="12">
        <v>2</v>
      </c>
      <c r="E290" s="9" t="s">
        <v>1641</v>
      </c>
      <c r="F290" s="8" t="s">
        <v>1648</v>
      </c>
      <c r="G290" s="230"/>
    </row>
    <row r="291" spans="1:9" ht="18.75" x14ac:dyDescent="0.25">
      <c r="A291" s="243"/>
      <c r="B291" s="7"/>
      <c r="C291" s="8" t="s">
        <v>1649</v>
      </c>
      <c r="D291" s="12">
        <v>2</v>
      </c>
      <c r="E291" s="9" t="s">
        <v>1641</v>
      </c>
      <c r="F291" s="8"/>
      <c r="G291" s="230"/>
    </row>
    <row r="292" spans="1:9" ht="60" x14ac:dyDescent="0.25">
      <c r="A292" s="243"/>
      <c r="B292" s="7"/>
      <c r="C292" s="8" t="s">
        <v>1650</v>
      </c>
      <c r="D292" s="12">
        <v>2</v>
      </c>
      <c r="E292" s="9" t="s">
        <v>1641</v>
      </c>
      <c r="F292" s="8" t="s">
        <v>1651</v>
      </c>
      <c r="G292" s="230"/>
    </row>
    <row r="293" spans="1:9" ht="45" x14ac:dyDescent="0.25">
      <c r="A293" s="243"/>
      <c r="B293" s="7"/>
      <c r="C293" s="8" t="s">
        <v>1652</v>
      </c>
      <c r="D293" s="12">
        <v>2</v>
      </c>
      <c r="E293" s="9" t="s">
        <v>1641</v>
      </c>
      <c r="F293" s="8"/>
      <c r="G293" s="230"/>
    </row>
    <row r="294" spans="1:9" ht="47.25" customHeight="1" x14ac:dyDescent="0.25">
      <c r="A294" s="243" t="s">
        <v>602</v>
      </c>
      <c r="B294" s="7" t="s">
        <v>603</v>
      </c>
      <c r="C294" s="69" t="s">
        <v>1653</v>
      </c>
      <c r="D294" s="12">
        <v>2</v>
      </c>
      <c r="E294" s="9" t="s">
        <v>375</v>
      </c>
      <c r="F294" s="8" t="s">
        <v>1654</v>
      </c>
      <c r="G294" s="230"/>
    </row>
    <row r="295" spans="1:9" ht="60" x14ac:dyDescent="0.25">
      <c r="A295" s="243"/>
      <c r="B295" s="7"/>
      <c r="C295" s="8" t="s">
        <v>1655</v>
      </c>
      <c r="D295" s="12">
        <v>2</v>
      </c>
      <c r="E295" s="9" t="s">
        <v>375</v>
      </c>
      <c r="F295" s="8" t="s">
        <v>1656</v>
      </c>
      <c r="G295" s="230" t="s">
        <v>1657</v>
      </c>
    </row>
    <row r="296" spans="1:9" ht="45" x14ac:dyDescent="0.25">
      <c r="A296" s="243"/>
      <c r="B296" s="7"/>
      <c r="C296" s="8" t="s">
        <v>1658</v>
      </c>
      <c r="D296" s="12">
        <v>2</v>
      </c>
      <c r="E296" s="9" t="s">
        <v>375</v>
      </c>
      <c r="F296" s="8" t="s">
        <v>1659</v>
      </c>
      <c r="G296" s="230"/>
    </row>
    <row r="297" spans="1:9" ht="45" x14ac:dyDescent="0.25">
      <c r="A297" s="243"/>
      <c r="B297" s="7"/>
      <c r="C297" s="8" t="s">
        <v>1660</v>
      </c>
      <c r="D297" s="12">
        <v>2</v>
      </c>
      <c r="E297" s="9" t="s">
        <v>375</v>
      </c>
      <c r="F297" s="8" t="s">
        <v>1661</v>
      </c>
      <c r="G297" s="230"/>
    </row>
    <row r="298" spans="1:9" ht="30" x14ac:dyDescent="0.25">
      <c r="A298" s="243"/>
      <c r="B298" s="7"/>
      <c r="C298" s="8" t="s">
        <v>1662</v>
      </c>
      <c r="D298" s="12">
        <v>2</v>
      </c>
      <c r="E298" s="9" t="s">
        <v>375</v>
      </c>
      <c r="F298" s="8" t="s">
        <v>1661</v>
      </c>
      <c r="G298" s="230"/>
    </row>
    <row r="299" spans="1:9" ht="30" x14ac:dyDescent="0.25">
      <c r="A299" s="243"/>
      <c r="B299" s="7"/>
      <c r="C299" s="8" t="s">
        <v>1663</v>
      </c>
      <c r="D299" s="12">
        <v>2</v>
      </c>
      <c r="E299" s="9" t="s">
        <v>375</v>
      </c>
      <c r="F299" s="8" t="s">
        <v>1661</v>
      </c>
      <c r="G299" s="230"/>
    </row>
    <row r="300" spans="1:9" ht="60" x14ac:dyDescent="0.25">
      <c r="A300" s="243"/>
      <c r="B300" s="7"/>
      <c r="C300" s="8" t="s">
        <v>1664</v>
      </c>
      <c r="D300" s="12">
        <v>2</v>
      </c>
      <c r="E300" s="9" t="s">
        <v>375</v>
      </c>
      <c r="F300" s="8" t="s">
        <v>1665</v>
      </c>
      <c r="G300" s="230"/>
    </row>
    <row r="301" spans="1:9" ht="105" x14ac:dyDescent="0.25">
      <c r="A301" s="243"/>
      <c r="B301" s="7"/>
      <c r="C301" s="69" t="s">
        <v>1666</v>
      </c>
      <c r="D301" s="12">
        <v>2</v>
      </c>
      <c r="E301" s="9" t="s">
        <v>375</v>
      </c>
      <c r="F301" s="8" t="s">
        <v>1667</v>
      </c>
      <c r="G301" s="230"/>
    </row>
    <row r="302" spans="1:9" ht="90" x14ac:dyDescent="0.25">
      <c r="A302" s="243" t="s">
        <v>604</v>
      </c>
      <c r="B302" s="7" t="s">
        <v>605</v>
      </c>
      <c r="C302" s="8" t="s">
        <v>1668</v>
      </c>
      <c r="D302" s="12">
        <v>2</v>
      </c>
      <c r="E302" s="9" t="s">
        <v>205</v>
      </c>
      <c r="F302" s="8" t="s">
        <v>1669</v>
      </c>
      <c r="G302" s="230"/>
    </row>
    <row r="303" spans="1:9" ht="90" hidden="1" x14ac:dyDescent="0.25">
      <c r="A303" s="115"/>
      <c r="B303" s="17"/>
      <c r="C303" s="18" t="s">
        <v>1670</v>
      </c>
      <c r="D303" s="19"/>
      <c r="E303" s="20" t="s">
        <v>205</v>
      </c>
      <c r="F303" s="18" t="s">
        <v>1671</v>
      </c>
      <c r="G303" s="21"/>
      <c r="H303" s="1"/>
      <c r="I303" s="2"/>
    </row>
    <row r="304" spans="1:9" s="24" customFormat="1" ht="90" hidden="1" x14ac:dyDescent="0.25">
      <c r="A304" s="115"/>
      <c r="B304" s="17"/>
      <c r="C304" s="18" t="s">
        <v>1672</v>
      </c>
      <c r="D304" s="19"/>
      <c r="E304" s="20" t="s">
        <v>205</v>
      </c>
      <c r="F304" s="18" t="s">
        <v>1673</v>
      </c>
      <c r="G304" s="21"/>
      <c r="H304" s="1"/>
      <c r="I304" s="2"/>
    </row>
    <row r="305" spans="1:9" s="24" customFormat="1" ht="120" hidden="1" x14ac:dyDescent="0.25">
      <c r="A305" s="115"/>
      <c r="B305" s="17"/>
      <c r="C305" s="18" t="s">
        <v>1674</v>
      </c>
      <c r="D305" s="19"/>
      <c r="E305" s="20" t="s">
        <v>205</v>
      </c>
      <c r="F305" s="18" t="s">
        <v>1675</v>
      </c>
      <c r="G305" s="21"/>
      <c r="H305" s="1"/>
      <c r="I305" s="2"/>
    </row>
    <row r="306" spans="1:9" ht="47.25" x14ac:dyDescent="0.25">
      <c r="A306" s="243" t="s">
        <v>606</v>
      </c>
      <c r="B306" s="7" t="s">
        <v>607</v>
      </c>
      <c r="C306" s="132" t="s">
        <v>1676</v>
      </c>
      <c r="D306" s="12">
        <v>2</v>
      </c>
      <c r="E306" s="9" t="s">
        <v>205</v>
      </c>
      <c r="F306" s="8" t="s">
        <v>1677</v>
      </c>
      <c r="G306" s="230"/>
    </row>
    <row r="307" spans="1:9" ht="75" x14ac:dyDescent="0.25">
      <c r="A307" s="243"/>
      <c r="B307" s="7"/>
      <c r="C307" s="132" t="s">
        <v>1678</v>
      </c>
      <c r="D307" s="12">
        <v>2</v>
      </c>
      <c r="E307" s="9" t="s">
        <v>205</v>
      </c>
      <c r="F307" s="8" t="s">
        <v>1679</v>
      </c>
      <c r="G307" s="230"/>
    </row>
    <row r="308" spans="1:9" ht="30" x14ac:dyDescent="0.25">
      <c r="A308" s="243"/>
      <c r="B308" s="7"/>
      <c r="C308" s="8" t="s">
        <v>1680</v>
      </c>
      <c r="D308" s="12">
        <v>2</v>
      </c>
      <c r="E308" s="9" t="s">
        <v>205</v>
      </c>
      <c r="F308" s="8" t="s">
        <v>643</v>
      </c>
      <c r="G308" s="230"/>
    </row>
    <row r="309" spans="1:9" s="24" customFormat="1" ht="60" hidden="1" x14ac:dyDescent="0.25">
      <c r="A309" s="115"/>
      <c r="B309" s="17"/>
      <c r="C309" s="18" t="s">
        <v>1681</v>
      </c>
      <c r="D309" s="19"/>
      <c r="E309" s="20" t="s">
        <v>205</v>
      </c>
      <c r="F309" s="18" t="s">
        <v>1682</v>
      </c>
      <c r="G309" s="21"/>
      <c r="H309" s="1"/>
      <c r="I309" s="2"/>
    </row>
    <row r="310" spans="1:9" s="24" customFormat="1" ht="47.25" hidden="1" x14ac:dyDescent="0.25">
      <c r="A310" s="115" t="s">
        <v>608</v>
      </c>
      <c r="B310" s="17" t="s">
        <v>609</v>
      </c>
      <c r="C310" s="175" t="s">
        <v>1683</v>
      </c>
      <c r="D310" s="19"/>
      <c r="E310" s="20" t="s">
        <v>1473</v>
      </c>
      <c r="F310" s="18" t="s">
        <v>1684</v>
      </c>
      <c r="G310" s="21"/>
      <c r="H310" s="1"/>
      <c r="I310" s="2"/>
    </row>
    <row r="311" spans="1:9" s="24" customFormat="1" ht="45" hidden="1" x14ac:dyDescent="0.25">
      <c r="A311" s="115"/>
      <c r="B311" s="17"/>
      <c r="C311" s="18" t="s">
        <v>1685</v>
      </c>
      <c r="D311" s="19"/>
      <c r="E311" s="20" t="s">
        <v>1473</v>
      </c>
      <c r="F311" s="18" t="s">
        <v>1686</v>
      </c>
      <c r="G311" s="21"/>
      <c r="H311" s="1"/>
      <c r="I311" s="2"/>
    </row>
    <row r="312" spans="1:9" s="24" customFormat="1" ht="60" hidden="1" x14ac:dyDescent="0.25">
      <c r="A312" s="115"/>
      <c r="B312" s="17"/>
      <c r="C312" s="18" t="s">
        <v>1687</v>
      </c>
      <c r="D312" s="19"/>
      <c r="E312" s="20" t="s">
        <v>1473</v>
      </c>
      <c r="F312" s="18" t="s">
        <v>1688</v>
      </c>
      <c r="G312" s="21"/>
      <c r="H312" s="1"/>
      <c r="I312" s="2"/>
    </row>
    <row r="313" spans="1:9" s="24" customFormat="1" ht="75" hidden="1" x14ac:dyDescent="0.25">
      <c r="A313" s="115"/>
      <c r="B313" s="17"/>
      <c r="C313" s="18" t="s">
        <v>1689</v>
      </c>
      <c r="D313" s="19"/>
      <c r="E313" s="20" t="s">
        <v>1473</v>
      </c>
      <c r="F313" s="18" t="s">
        <v>1690</v>
      </c>
      <c r="G313" s="21"/>
      <c r="H313" s="1"/>
      <c r="I313" s="2"/>
    </row>
    <row r="314" spans="1:9" s="24" customFormat="1" ht="60" hidden="1" x14ac:dyDescent="0.25">
      <c r="A314" s="115"/>
      <c r="B314" s="17"/>
      <c r="C314" s="18" t="s">
        <v>1691</v>
      </c>
      <c r="D314" s="19"/>
      <c r="E314" s="20" t="s">
        <v>1473</v>
      </c>
      <c r="F314" s="18" t="s">
        <v>1692</v>
      </c>
      <c r="G314" s="21"/>
      <c r="H314" s="1"/>
      <c r="I314" s="2"/>
    </row>
    <row r="315" spans="1:9" s="24" customFormat="1" ht="180" hidden="1" x14ac:dyDescent="0.25">
      <c r="A315" s="115"/>
      <c r="B315" s="17"/>
      <c r="C315" s="18" t="s">
        <v>1693</v>
      </c>
      <c r="D315" s="19"/>
      <c r="E315" s="20" t="s">
        <v>1473</v>
      </c>
      <c r="F315" s="18" t="s">
        <v>1694</v>
      </c>
      <c r="G315" s="21"/>
      <c r="H315" s="1"/>
      <c r="I315" s="2"/>
    </row>
    <row r="316" spans="1:9" s="24" customFormat="1" ht="90" hidden="1" x14ac:dyDescent="0.25">
      <c r="A316" s="115"/>
      <c r="B316" s="17"/>
      <c r="C316" s="18" t="s">
        <v>1695</v>
      </c>
      <c r="D316" s="19"/>
      <c r="E316" s="20" t="s">
        <v>1473</v>
      </c>
      <c r="F316" s="18" t="s">
        <v>1696</v>
      </c>
      <c r="G316" s="21"/>
      <c r="H316" s="1"/>
      <c r="I316" s="2"/>
    </row>
    <row r="317" spans="1:9" ht="15.75" hidden="1" customHeight="1" x14ac:dyDescent="0.25">
      <c r="A317" s="76" t="s">
        <v>610</v>
      </c>
      <c r="B317" s="366" t="s">
        <v>611</v>
      </c>
      <c r="C317" s="367"/>
      <c r="D317" s="367"/>
      <c r="E317" s="367"/>
      <c r="F317" s="367"/>
      <c r="G317" s="368"/>
      <c r="H317" s="10"/>
      <c r="I317"/>
    </row>
    <row r="318" spans="1:9" ht="110.25" hidden="1" customHeight="1" x14ac:dyDescent="0.25">
      <c r="A318" s="76" t="s">
        <v>612</v>
      </c>
      <c r="B318" s="7" t="s">
        <v>1697</v>
      </c>
      <c r="C318" s="8"/>
      <c r="D318" s="9"/>
      <c r="E318" s="9"/>
      <c r="F318" s="8"/>
      <c r="G318" s="9"/>
      <c r="H318" s="10"/>
      <c r="I318"/>
    </row>
    <row r="319" spans="1:9" ht="78.75" hidden="1" customHeight="1" x14ac:dyDescent="0.25">
      <c r="A319" s="76" t="s">
        <v>626</v>
      </c>
      <c r="B319" s="7" t="s">
        <v>627</v>
      </c>
      <c r="C319" s="8"/>
      <c r="D319" s="9"/>
      <c r="E319" s="9"/>
      <c r="F319" s="8"/>
      <c r="G319" s="9"/>
      <c r="H319" s="10"/>
      <c r="I319"/>
    </row>
    <row r="320" spans="1:9" ht="63" hidden="1" customHeight="1" x14ac:dyDescent="0.25">
      <c r="A320" s="76" t="s">
        <v>640</v>
      </c>
      <c r="B320" s="7" t="s">
        <v>641</v>
      </c>
      <c r="C320" s="8"/>
      <c r="D320" s="9"/>
      <c r="E320" s="9"/>
      <c r="F320" s="8"/>
      <c r="G320" s="9"/>
      <c r="H320" s="10"/>
      <c r="I320"/>
    </row>
    <row r="321" spans="1:9" ht="15.75" hidden="1" customHeight="1" x14ac:dyDescent="0.25">
      <c r="A321" s="76" t="s">
        <v>660</v>
      </c>
      <c r="B321" s="366" t="s">
        <v>661</v>
      </c>
      <c r="C321" s="367"/>
      <c r="D321" s="367"/>
      <c r="E321" s="367"/>
      <c r="F321" s="367"/>
      <c r="G321" s="368"/>
      <c r="H321" s="10"/>
      <c r="I321"/>
    </row>
    <row r="322" spans="1:9" ht="31.5" hidden="1" customHeight="1" x14ac:dyDescent="0.25">
      <c r="A322" s="76" t="s">
        <v>662</v>
      </c>
      <c r="B322" s="7" t="s">
        <v>663</v>
      </c>
      <c r="C322" s="8"/>
      <c r="D322" s="9"/>
      <c r="E322" s="9"/>
      <c r="F322" s="8"/>
      <c r="G322" s="9"/>
      <c r="H322" s="10"/>
      <c r="I322"/>
    </row>
    <row r="323" spans="1:9" ht="63" hidden="1" customHeight="1" x14ac:dyDescent="0.25">
      <c r="A323" s="76" t="s">
        <v>670</v>
      </c>
      <c r="B323" s="7" t="s">
        <v>671</v>
      </c>
      <c r="C323" s="8"/>
      <c r="D323" s="9"/>
      <c r="E323" s="9"/>
      <c r="F323" s="8"/>
      <c r="G323" s="9"/>
      <c r="H323" s="10"/>
      <c r="I323"/>
    </row>
    <row r="324" spans="1:9" ht="47.25" hidden="1" customHeight="1" x14ac:dyDescent="0.25">
      <c r="A324" s="76" t="s">
        <v>672</v>
      </c>
      <c r="B324" s="7" t="s">
        <v>673</v>
      </c>
      <c r="C324" s="8"/>
      <c r="D324" s="9"/>
      <c r="E324" s="9"/>
      <c r="F324" s="8"/>
      <c r="G324" s="9"/>
      <c r="H324" s="10"/>
      <c r="I324"/>
    </row>
    <row r="325" spans="1:9" ht="36.950000000000003" customHeight="1" x14ac:dyDescent="0.25">
      <c r="A325" s="243" t="s">
        <v>674</v>
      </c>
      <c r="B325" s="354" t="s">
        <v>675</v>
      </c>
      <c r="C325" s="355"/>
      <c r="D325" s="355"/>
      <c r="E325" s="355"/>
      <c r="F325" s="355"/>
      <c r="G325" s="356"/>
      <c r="H325" s="288">
        <f>SUM(D326:D354)</f>
        <v>24</v>
      </c>
      <c r="I325" s="288">
        <f>COUNT(D326:D354)*2</f>
        <v>24</v>
      </c>
    </row>
    <row r="326" spans="1:9" ht="31.5" x14ac:dyDescent="0.25">
      <c r="A326" s="243" t="s">
        <v>676</v>
      </c>
      <c r="B326" s="7" t="s">
        <v>677</v>
      </c>
      <c r="C326" s="67" t="s">
        <v>1698</v>
      </c>
      <c r="D326" s="12">
        <v>2</v>
      </c>
      <c r="E326" s="122" t="s">
        <v>769</v>
      </c>
      <c r="F326" s="67" t="s">
        <v>1699</v>
      </c>
      <c r="G326" s="230"/>
    </row>
    <row r="327" spans="1:9" s="24" customFormat="1" ht="105" hidden="1" x14ac:dyDescent="0.25">
      <c r="A327" s="115"/>
      <c r="B327" s="17"/>
      <c r="C327" s="83" t="s">
        <v>1700</v>
      </c>
      <c r="D327" s="19"/>
      <c r="E327" s="51" t="s">
        <v>514</v>
      </c>
      <c r="F327" s="83" t="s">
        <v>1701</v>
      </c>
      <c r="G327" s="21"/>
      <c r="H327" s="1"/>
      <c r="I327" s="2"/>
    </row>
    <row r="328" spans="1:9" s="24" customFormat="1" ht="60" hidden="1" x14ac:dyDescent="0.25">
      <c r="A328" s="115"/>
      <c r="B328" s="17"/>
      <c r="C328" s="83" t="s">
        <v>1702</v>
      </c>
      <c r="D328" s="19"/>
      <c r="E328" s="51" t="s">
        <v>533</v>
      </c>
      <c r="F328" s="83" t="s">
        <v>1703</v>
      </c>
      <c r="G328" s="21"/>
      <c r="H328" s="1"/>
      <c r="I328" s="2"/>
    </row>
    <row r="329" spans="1:9" ht="30" x14ac:dyDescent="0.25">
      <c r="A329" s="243"/>
      <c r="B329" s="7"/>
      <c r="C329" s="67" t="s">
        <v>1704</v>
      </c>
      <c r="D329" s="12">
        <v>2</v>
      </c>
      <c r="E329" s="122" t="s">
        <v>769</v>
      </c>
      <c r="F329" s="33" t="s">
        <v>1705</v>
      </c>
      <c r="G329" s="230"/>
    </row>
    <row r="330" spans="1:9" ht="60" x14ac:dyDescent="0.25">
      <c r="A330" s="243"/>
      <c r="B330" s="7"/>
      <c r="C330" s="67" t="s">
        <v>1706</v>
      </c>
      <c r="D330" s="12">
        <v>2</v>
      </c>
      <c r="E330" s="9" t="s">
        <v>236</v>
      </c>
      <c r="F330" s="8" t="s">
        <v>1707</v>
      </c>
      <c r="G330" s="230"/>
    </row>
    <row r="331" spans="1:9" ht="45" x14ac:dyDescent="0.25">
      <c r="A331" s="243"/>
      <c r="B331" s="7"/>
      <c r="C331" s="67" t="s">
        <v>1708</v>
      </c>
      <c r="D331" s="12">
        <v>2</v>
      </c>
      <c r="E331" s="122" t="s">
        <v>127</v>
      </c>
      <c r="F331" s="33" t="s">
        <v>1709</v>
      </c>
      <c r="G331" s="230"/>
    </row>
    <row r="332" spans="1:9" ht="45" hidden="1" x14ac:dyDescent="0.25">
      <c r="A332" s="115"/>
      <c r="B332" s="17"/>
      <c r="C332" s="83" t="s">
        <v>1710</v>
      </c>
      <c r="D332" s="19"/>
      <c r="E332" s="51" t="s">
        <v>125</v>
      </c>
      <c r="F332" s="159" t="s">
        <v>1711</v>
      </c>
      <c r="G332" s="21"/>
      <c r="H332" s="1"/>
      <c r="I332" s="2"/>
    </row>
    <row r="333" spans="1:9" s="24" customFormat="1" ht="62.25" hidden="1" customHeight="1" x14ac:dyDescent="0.25">
      <c r="A333" s="115"/>
      <c r="B333" s="17"/>
      <c r="C333" s="159" t="s">
        <v>1712</v>
      </c>
      <c r="D333" s="176"/>
      <c r="E333" s="177" t="s">
        <v>100</v>
      </c>
      <c r="F333" s="83" t="s">
        <v>1713</v>
      </c>
      <c r="G333" s="21"/>
      <c r="H333" s="1"/>
      <c r="I333" s="2"/>
    </row>
    <row r="334" spans="1:9" ht="45" hidden="1" x14ac:dyDescent="0.25">
      <c r="A334" s="115"/>
      <c r="B334" s="17"/>
      <c r="C334" s="83" t="s">
        <v>1714</v>
      </c>
      <c r="D334" s="19"/>
      <c r="E334" s="51" t="s">
        <v>100</v>
      </c>
      <c r="F334" s="83"/>
      <c r="G334" s="21"/>
      <c r="H334" s="1"/>
      <c r="I334" s="2"/>
    </row>
    <row r="335" spans="1:9" ht="30" hidden="1" x14ac:dyDescent="0.25">
      <c r="A335" s="115"/>
      <c r="B335" s="17"/>
      <c r="C335" s="61" t="s">
        <v>1715</v>
      </c>
      <c r="D335" s="19"/>
      <c r="E335" s="51" t="s">
        <v>100</v>
      </c>
      <c r="F335" s="83"/>
      <c r="G335" s="21"/>
      <c r="H335" s="1"/>
      <c r="I335" s="2"/>
    </row>
    <row r="336" spans="1:9" s="24" customFormat="1" ht="75" hidden="1" x14ac:dyDescent="0.25">
      <c r="A336" s="115"/>
      <c r="B336" s="17"/>
      <c r="C336" s="83" t="s">
        <v>1716</v>
      </c>
      <c r="D336" s="19"/>
      <c r="E336" s="20" t="s">
        <v>100</v>
      </c>
      <c r="F336" s="18" t="s">
        <v>1717</v>
      </c>
      <c r="G336" s="21"/>
      <c r="H336" s="1"/>
      <c r="I336" s="2"/>
    </row>
    <row r="337" spans="1:9" ht="45" hidden="1" x14ac:dyDescent="0.25">
      <c r="A337" s="115"/>
      <c r="B337" s="17"/>
      <c r="C337" s="83" t="s">
        <v>1718</v>
      </c>
      <c r="D337" s="19"/>
      <c r="E337" s="51" t="s">
        <v>769</v>
      </c>
      <c r="F337" s="83" t="s">
        <v>1719</v>
      </c>
      <c r="G337" s="21"/>
      <c r="H337" s="1"/>
      <c r="I337" s="2"/>
    </row>
    <row r="338" spans="1:9" ht="15.75" hidden="1" x14ac:dyDescent="0.25">
      <c r="A338" s="115"/>
      <c r="B338" s="17"/>
      <c r="C338" s="83"/>
      <c r="D338" s="19"/>
      <c r="E338" s="51"/>
      <c r="F338" s="83"/>
      <c r="G338" s="21"/>
      <c r="H338" s="1"/>
      <c r="I338" s="2"/>
    </row>
    <row r="339" spans="1:9" s="24" customFormat="1" ht="60" hidden="1" x14ac:dyDescent="0.25">
      <c r="A339" s="115"/>
      <c r="B339" s="17"/>
      <c r="C339" s="83" t="s">
        <v>1720</v>
      </c>
      <c r="D339" s="19"/>
      <c r="E339" s="51" t="s">
        <v>127</v>
      </c>
      <c r="F339" s="83"/>
      <c r="G339" s="21"/>
      <c r="H339" s="1"/>
      <c r="I339" s="2"/>
    </row>
    <row r="340" spans="1:9" s="24" customFormat="1" ht="18.75" x14ac:dyDescent="0.25">
      <c r="A340" s="243"/>
      <c r="B340" s="7"/>
      <c r="C340" s="67" t="s">
        <v>1721</v>
      </c>
      <c r="D340" s="12">
        <v>2</v>
      </c>
      <c r="E340" s="122" t="s">
        <v>127</v>
      </c>
      <c r="F340" s="67"/>
      <c r="G340" s="230"/>
      <c r="H340" s="288"/>
      <c r="I340" s="288"/>
    </row>
    <row r="341" spans="1:9" s="24" customFormat="1" ht="30" hidden="1" x14ac:dyDescent="0.25">
      <c r="A341" s="115"/>
      <c r="B341" s="17"/>
      <c r="C341" s="83" t="s">
        <v>1722</v>
      </c>
      <c r="D341" s="19"/>
      <c r="E341" s="51" t="s">
        <v>769</v>
      </c>
      <c r="F341" s="61"/>
      <c r="G341" s="21"/>
      <c r="H341" s="1"/>
      <c r="I341" s="2"/>
    </row>
    <row r="342" spans="1:9" s="24" customFormat="1" ht="30" hidden="1" x14ac:dyDescent="0.25">
      <c r="A342" s="115"/>
      <c r="B342" s="17"/>
      <c r="C342" s="83" t="s">
        <v>1723</v>
      </c>
      <c r="D342" s="19"/>
      <c r="E342" s="51" t="s">
        <v>19</v>
      </c>
      <c r="F342" s="83"/>
      <c r="G342" s="21"/>
      <c r="H342" s="1"/>
      <c r="I342" s="2"/>
    </row>
    <row r="343" spans="1:9" ht="45" x14ac:dyDescent="0.25">
      <c r="A343" s="243"/>
      <c r="B343" s="7"/>
      <c r="C343" s="67" t="s">
        <v>1724</v>
      </c>
      <c r="D343" s="12">
        <v>2</v>
      </c>
      <c r="E343" s="122" t="s">
        <v>205</v>
      </c>
      <c r="F343" s="67"/>
      <c r="G343" s="230"/>
    </row>
    <row r="344" spans="1:9" s="24" customFormat="1" ht="30" hidden="1" x14ac:dyDescent="0.25">
      <c r="A344" s="115"/>
      <c r="B344" s="17"/>
      <c r="C344" s="83" t="s">
        <v>1725</v>
      </c>
      <c r="D344" s="19"/>
      <c r="E344" s="51" t="s">
        <v>205</v>
      </c>
      <c r="F344" s="61" t="s">
        <v>1726</v>
      </c>
      <c r="G344" s="21"/>
      <c r="H344" s="1"/>
      <c r="I344" s="2"/>
    </row>
    <row r="345" spans="1:9" s="24" customFormat="1" ht="60" x14ac:dyDescent="0.25">
      <c r="A345" s="243" t="s">
        <v>678</v>
      </c>
      <c r="B345" s="8" t="s">
        <v>679</v>
      </c>
      <c r="C345" s="178" t="s">
        <v>1727</v>
      </c>
      <c r="D345" s="12">
        <v>2</v>
      </c>
      <c r="E345" s="9" t="s">
        <v>205</v>
      </c>
      <c r="F345" s="8" t="s">
        <v>1728</v>
      </c>
      <c r="G345" s="230"/>
      <c r="H345" s="288"/>
      <c r="I345" s="288"/>
    </row>
    <row r="346" spans="1:9" ht="47.25" customHeight="1" x14ac:dyDescent="0.25">
      <c r="A346" s="243" t="s">
        <v>680</v>
      </c>
      <c r="B346" s="14" t="s">
        <v>1729</v>
      </c>
      <c r="C346" s="8"/>
      <c r="D346" s="52">
        <v>2</v>
      </c>
      <c r="E346" s="9"/>
      <c r="F346" s="8"/>
      <c r="G346" s="230"/>
    </row>
    <row r="347" spans="1:9" s="24" customFormat="1" ht="47.25" x14ac:dyDescent="0.25">
      <c r="A347" s="243" t="s">
        <v>682</v>
      </c>
      <c r="B347" s="7" t="s">
        <v>683</v>
      </c>
      <c r="C347" s="179" t="s">
        <v>1730</v>
      </c>
      <c r="D347" s="12">
        <v>2</v>
      </c>
      <c r="E347" s="9" t="s">
        <v>205</v>
      </c>
      <c r="F347" s="8" t="s">
        <v>1728</v>
      </c>
      <c r="G347" s="230"/>
      <c r="H347" s="288"/>
      <c r="I347" s="288"/>
    </row>
    <row r="348" spans="1:9" s="24" customFormat="1" ht="47.25" x14ac:dyDescent="0.25">
      <c r="A348" s="243" t="s">
        <v>684</v>
      </c>
      <c r="B348" s="7" t="s">
        <v>685</v>
      </c>
      <c r="C348" s="179" t="s">
        <v>1731</v>
      </c>
      <c r="D348" s="12">
        <v>2</v>
      </c>
      <c r="E348" s="9" t="s">
        <v>205</v>
      </c>
      <c r="F348" s="8"/>
      <c r="G348" s="230"/>
      <c r="H348" s="288"/>
      <c r="I348" s="288"/>
    </row>
    <row r="349" spans="1:9" ht="135" x14ac:dyDescent="0.25">
      <c r="A349" s="243" t="s">
        <v>686</v>
      </c>
      <c r="B349" s="7" t="s">
        <v>687</v>
      </c>
      <c r="C349" s="8" t="s">
        <v>1732</v>
      </c>
      <c r="D349" s="12">
        <v>2</v>
      </c>
      <c r="E349" s="9" t="s">
        <v>205</v>
      </c>
      <c r="F349" s="8" t="s">
        <v>1733</v>
      </c>
      <c r="G349" s="230"/>
    </row>
    <row r="350" spans="1:9" s="24" customFormat="1" ht="45" hidden="1" x14ac:dyDescent="0.25">
      <c r="A350" s="115"/>
      <c r="B350" s="17"/>
      <c r="C350" s="18" t="s">
        <v>1734</v>
      </c>
      <c r="D350" s="19"/>
      <c r="E350" s="20" t="s">
        <v>205</v>
      </c>
      <c r="F350" s="18" t="s">
        <v>1735</v>
      </c>
      <c r="G350" s="21"/>
      <c r="H350" s="1"/>
      <c r="I350" s="2"/>
    </row>
    <row r="351" spans="1:9" s="24" customFormat="1" ht="105" x14ac:dyDescent="0.25">
      <c r="A351" s="243"/>
      <c r="B351" s="7"/>
      <c r="C351" s="8" t="s">
        <v>1736</v>
      </c>
      <c r="D351" s="12">
        <v>2</v>
      </c>
      <c r="E351" s="9" t="s">
        <v>205</v>
      </c>
      <c r="F351" s="8" t="s">
        <v>1737</v>
      </c>
      <c r="G351" s="230"/>
      <c r="H351" s="288"/>
      <c r="I351" s="288"/>
    </row>
    <row r="352" spans="1:9" s="24" customFormat="1" ht="45" hidden="1" x14ac:dyDescent="0.25">
      <c r="A352" s="115"/>
      <c r="B352" s="17"/>
      <c r="C352" s="18" t="s">
        <v>1738</v>
      </c>
      <c r="D352" s="19"/>
      <c r="E352" s="20" t="s">
        <v>205</v>
      </c>
      <c r="F352" s="18" t="s">
        <v>1739</v>
      </c>
      <c r="G352" s="21"/>
      <c r="H352" s="1"/>
      <c r="I352" s="2"/>
    </row>
    <row r="353" spans="1:9" s="24" customFormat="1" ht="30" hidden="1" x14ac:dyDescent="0.25">
      <c r="A353" s="115"/>
      <c r="B353" s="17"/>
      <c r="C353" s="18" t="s">
        <v>1740</v>
      </c>
      <c r="D353" s="19"/>
      <c r="E353" s="20" t="s">
        <v>205</v>
      </c>
      <c r="F353" s="18" t="s">
        <v>1741</v>
      </c>
      <c r="G353" s="21"/>
      <c r="H353" s="1"/>
      <c r="I353" s="2"/>
    </row>
    <row r="354" spans="1:9" ht="45" hidden="1" x14ac:dyDescent="0.25">
      <c r="A354" s="115"/>
      <c r="B354" s="17"/>
      <c r="C354" s="83" t="s">
        <v>1742</v>
      </c>
      <c r="D354" s="19"/>
      <c r="E354" s="20" t="s">
        <v>127</v>
      </c>
      <c r="F354" s="18" t="s">
        <v>1743</v>
      </c>
      <c r="G354" s="21"/>
      <c r="H354" s="1"/>
      <c r="I354" s="2"/>
    </row>
    <row r="355" spans="1:9" ht="36.950000000000003" customHeight="1" x14ac:dyDescent="0.25">
      <c r="A355" s="243" t="s">
        <v>688</v>
      </c>
      <c r="B355" s="354" t="s">
        <v>689</v>
      </c>
      <c r="C355" s="355"/>
      <c r="D355" s="355"/>
      <c r="E355" s="355"/>
      <c r="F355" s="355"/>
      <c r="G355" s="356"/>
      <c r="H355" s="288">
        <f>SUM(D356:D371)</f>
        <v>12</v>
      </c>
      <c r="I355" s="288">
        <f>COUNT(D356:D371)*2</f>
        <v>12</v>
      </c>
    </row>
    <row r="356" spans="1:9" s="24" customFormat="1" ht="75" hidden="1" x14ac:dyDescent="0.25">
      <c r="A356" s="115" t="s">
        <v>690</v>
      </c>
      <c r="B356" s="17" t="s">
        <v>691</v>
      </c>
      <c r="C356" s="83" t="s">
        <v>1744</v>
      </c>
      <c r="D356" s="19"/>
      <c r="E356" s="20" t="s">
        <v>1473</v>
      </c>
      <c r="F356" s="18" t="s">
        <v>1745</v>
      </c>
      <c r="G356" s="21"/>
      <c r="H356" s="1"/>
      <c r="I356" s="2"/>
    </row>
    <row r="357" spans="1:9" s="24" customFormat="1" ht="45" hidden="1" x14ac:dyDescent="0.25">
      <c r="A357" s="115"/>
      <c r="B357" s="17"/>
      <c r="C357" s="83" t="s">
        <v>1746</v>
      </c>
      <c r="D357" s="19"/>
      <c r="E357" s="20" t="s">
        <v>1473</v>
      </c>
      <c r="F357" s="18"/>
      <c r="G357" s="21"/>
      <c r="H357" s="1"/>
      <c r="I357" s="2"/>
    </row>
    <row r="358" spans="1:9" s="24" customFormat="1" ht="75" hidden="1" x14ac:dyDescent="0.25">
      <c r="A358" s="115"/>
      <c r="B358" s="17"/>
      <c r="C358" s="83" t="s">
        <v>1747</v>
      </c>
      <c r="D358" s="19"/>
      <c r="E358" s="20" t="s">
        <v>1473</v>
      </c>
      <c r="F358" s="18"/>
      <c r="G358" s="21"/>
      <c r="H358" s="1"/>
      <c r="I358" s="2"/>
    </row>
    <row r="359" spans="1:9" s="24" customFormat="1" ht="90" x14ac:dyDescent="0.25">
      <c r="A359" s="243" t="s">
        <v>690</v>
      </c>
      <c r="B359" s="7" t="s">
        <v>691</v>
      </c>
      <c r="C359" s="67" t="s">
        <v>1748</v>
      </c>
      <c r="D359" s="12">
        <v>2</v>
      </c>
      <c r="E359" s="9" t="s">
        <v>205</v>
      </c>
      <c r="F359" s="8" t="s">
        <v>1749</v>
      </c>
      <c r="G359" s="230"/>
      <c r="H359" s="288"/>
      <c r="I359" s="288"/>
    </row>
    <row r="360" spans="1:9" ht="45" x14ac:dyDescent="0.25">
      <c r="A360" s="243" t="s">
        <v>692</v>
      </c>
      <c r="B360" s="7" t="s">
        <v>693</v>
      </c>
      <c r="C360" s="67" t="s">
        <v>1750</v>
      </c>
      <c r="D360" s="12">
        <v>2</v>
      </c>
      <c r="E360" s="9" t="s">
        <v>205</v>
      </c>
      <c r="F360" s="67" t="s">
        <v>1751</v>
      </c>
      <c r="G360" s="230"/>
    </row>
    <row r="361" spans="1:9" s="24" customFormat="1" ht="75" hidden="1" x14ac:dyDescent="0.25">
      <c r="A361" s="115"/>
      <c r="B361" s="17"/>
      <c r="C361" s="83" t="s">
        <v>1752</v>
      </c>
      <c r="D361" s="19"/>
      <c r="E361" s="20" t="s">
        <v>205</v>
      </c>
      <c r="F361" s="83"/>
      <c r="G361" s="21"/>
      <c r="H361" s="1"/>
      <c r="I361" s="2"/>
    </row>
    <row r="362" spans="1:9" s="24" customFormat="1" ht="45" hidden="1" x14ac:dyDescent="0.25">
      <c r="A362" s="115"/>
      <c r="B362" s="17"/>
      <c r="C362" s="83" t="s">
        <v>1753</v>
      </c>
      <c r="D362" s="19"/>
      <c r="E362" s="20" t="s">
        <v>125</v>
      </c>
      <c r="F362" s="83"/>
      <c r="G362" s="21"/>
      <c r="H362" s="1"/>
      <c r="I362" s="2"/>
    </row>
    <row r="363" spans="1:9" ht="30" x14ac:dyDescent="0.25">
      <c r="A363" s="243"/>
      <c r="B363" s="7"/>
      <c r="C363" s="67" t="s">
        <v>1754</v>
      </c>
      <c r="D363" s="12">
        <v>2</v>
      </c>
      <c r="E363" s="9" t="s">
        <v>125</v>
      </c>
      <c r="F363" s="67" t="s">
        <v>1755</v>
      </c>
      <c r="G363" s="230"/>
    </row>
    <row r="364" spans="1:9" ht="47.25" customHeight="1" x14ac:dyDescent="0.25">
      <c r="A364" s="243" t="s">
        <v>694</v>
      </c>
      <c r="B364" s="7" t="s">
        <v>695</v>
      </c>
      <c r="C364" s="67" t="s">
        <v>1756</v>
      </c>
      <c r="D364" s="12">
        <v>2</v>
      </c>
      <c r="E364" s="9" t="s">
        <v>205</v>
      </c>
      <c r="F364" s="137" t="s">
        <v>1757</v>
      </c>
      <c r="G364" s="230"/>
    </row>
    <row r="365" spans="1:9" s="24" customFormat="1" ht="47.25" hidden="1" customHeight="1" x14ac:dyDescent="0.25">
      <c r="A365" s="115"/>
      <c r="B365" s="17"/>
      <c r="C365" s="83" t="s">
        <v>1758</v>
      </c>
      <c r="D365" s="19"/>
      <c r="E365" s="20" t="s">
        <v>1473</v>
      </c>
      <c r="F365" s="83" t="s">
        <v>1759</v>
      </c>
      <c r="G365" s="21"/>
      <c r="H365" s="1"/>
      <c r="I365" s="2"/>
    </row>
    <row r="366" spans="1:9" s="24" customFormat="1" ht="47.25" hidden="1" customHeight="1" x14ac:dyDescent="0.25">
      <c r="A366" s="115"/>
      <c r="B366" s="17"/>
      <c r="C366" s="83" t="s">
        <v>1760</v>
      </c>
      <c r="D366" s="19"/>
      <c r="E366" s="20" t="s">
        <v>125</v>
      </c>
      <c r="F366" s="83" t="s">
        <v>1761</v>
      </c>
      <c r="G366" s="21"/>
      <c r="H366" s="1"/>
      <c r="I366" s="2"/>
    </row>
    <row r="367" spans="1:9" s="24" customFormat="1" ht="31.5" hidden="1" x14ac:dyDescent="0.25">
      <c r="A367" s="115" t="s">
        <v>696</v>
      </c>
      <c r="B367" s="17" t="s">
        <v>697</v>
      </c>
      <c r="C367" s="83" t="s">
        <v>1762</v>
      </c>
      <c r="D367" s="19"/>
      <c r="E367" s="20" t="s">
        <v>1473</v>
      </c>
      <c r="F367" s="18" t="s">
        <v>1763</v>
      </c>
      <c r="G367" s="21"/>
      <c r="H367" s="1"/>
      <c r="I367" s="2"/>
    </row>
    <row r="368" spans="1:9" s="24" customFormat="1" ht="30" hidden="1" x14ac:dyDescent="0.25">
      <c r="A368" s="115"/>
      <c r="B368" s="17"/>
      <c r="C368" s="83" t="s">
        <v>1764</v>
      </c>
      <c r="D368" s="19"/>
      <c r="E368" s="20" t="s">
        <v>1473</v>
      </c>
      <c r="F368" s="18" t="s">
        <v>1765</v>
      </c>
      <c r="G368" s="21"/>
      <c r="H368" s="1"/>
      <c r="I368" s="2"/>
    </row>
    <row r="369" spans="1:9" s="24" customFormat="1" ht="15.75" hidden="1" x14ac:dyDescent="0.25">
      <c r="A369" s="115"/>
      <c r="B369" s="17"/>
      <c r="C369" s="83" t="s">
        <v>1766</v>
      </c>
      <c r="D369" s="19"/>
      <c r="E369" s="20" t="s">
        <v>1473</v>
      </c>
      <c r="F369" s="18"/>
      <c r="G369" s="21"/>
      <c r="H369" s="1"/>
      <c r="I369" s="2"/>
    </row>
    <row r="370" spans="1:9" s="24" customFormat="1" ht="31.5" x14ac:dyDescent="0.25">
      <c r="A370" s="243" t="s">
        <v>698</v>
      </c>
      <c r="B370" s="7" t="s">
        <v>699</v>
      </c>
      <c r="C370" s="67" t="s">
        <v>1767</v>
      </c>
      <c r="D370" s="12">
        <v>2</v>
      </c>
      <c r="E370" s="9" t="s">
        <v>205</v>
      </c>
      <c r="F370" s="8"/>
      <c r="G370" s="230"/>
      <c r="H370" s="288"/>
      <c r="I370" s="288"/>
    </row>
    <row r="371" spans="1:9" s="24" customFormat="1" ht="47.25" x14ac:dyDescent="0.25">
      <c r="A371" s="243"/>
      <c r="B371" s="7"/>
      <c r="C371" s="7" t="s">
        <v>1768</v>
      </c>
      <c r="D371" s="52">
        <v>2</v>
      </c>
      <c r="E371" s="7" t="s">
        <v>205</v>
      </c>
      <c r="F371" s="7"/>
      <c r="G371" s="239"/>
      <c r="H371" s="288"/>
      <c r="I371" s="288"/>
    </row>
    <row r="372" spans="1:9" ht="36.950000000000003" customHeight="1" x14ac:dyDescent="0.25">
      <c r="A372" s="243" t="s">
        <v>700</v>
      </c>
      <c r="B372" s="354" t="s">
        <v>701</v>
      </c>
      <c r="C372" s="355"/>
      <c r="D372" s="355"/>
      <c r="E372" s="355"/>
      <c r="F372" s="355"/>
      <c r="G372" s="356"/>
      <c r="H372" s="288">
        <f>SUM(D373:D387)</f>
        <v>18</v>
      </c>
      <c r="I372" s="288">
        <f>COUNT(D373:D387)*2</f>
        <v>18</v>
      </c>
    </row>
    <row r="373" spans="1:9" ht="45" x14ac:dyDescent="0.25">
      <c r="A373" s="243" t="s">
        <v>702</v>
      </c>
      <c r="B373" s="7" t="s">
        <v>703</v>
      </c>
      <c r="C373" s="67" t="s">
        <v>1769</v>
      </c>
      <c r="D373" s="12">
        <v>2</v>
      </c>
      <c r="E373" s="9" t="s">
        <v>205</v>
      </c>
      <c r="F373" s="11" t="s">
        <v>1770</v>
      </c>
      <c r="G373" s="230"/>
    </row>
    <row r="374" spans="1:9" s="24" customFormat="1" ht="45" x14ac:dyDescent="0.25">
      <c r="A374" s="243"/>
      <c r="B374" s="7"/>
      <c r="C374" s="67" t="s">
        <v>1771</v>
      </c>
      <c r="D374" s="12">
        <v>2</v>
      </c>
      <c r="E374" s="9" t="s">
        <v>205</v>
      </c>
      <c r="F374" s="11" t="s">
        <v>1772</v>
      </c>
      <c r="G374" s="230"/>
      <c r="H374" s="288"/>
      <c r="I374" s="288"/>
    </row>
    <row r="375" spans="1:9" s="24" customFormat="1" ht="30" hidden="1" x14ac:dyDescent="0.25">
      <c r="A375" s="115"/>
      <c r="B375" s="17"/>
      <c r="C375" s="83" t="s">
        <v>1773</v>
      </c>
      <c r="D375" s="19"/>
      <c r="E375" s="20" t="s">
        <v>100</v>
      </c>
      <c r="F375" s="18" t="s">
        <v>1774</v>
      </c>
      <c r="G375" s="21"/>
      <c r="H375" s="1"/>
      <c r="I375" s="2"/>
    </row>
    <row r="376" spans="1:9" s="24" customFormat="1" ht="105" hidden="1" x14ac:dyDescent="0.25">
      <c r="A376" s="115"/>
      <c r="B376" s="17"/>
      <c r="C376" s="83" t="s">
        <v>1775</v>
      </c>
      <c r="D376" s="19"/>
      <c r="E376" s="20" t="s">
        <v>1776</v>
      </c>
      <c r="F376" s="18" t="s">
        <v>1777</v>
      </c>
      <c r="G376" s="21"/>
      <c r="H376" s="1"/>
      <c r="I376" s="2"/>
    </row>
    <row r="377" spans="1:9" ht="31.5" x14ac:dyDescent="0.25">
      <c r="A377" s="243" t="s">
        <v>704</v>
      </c>
      <c r="B377" s="7" t="s">
        <v>705</v>
      </c>
      <c r="C377" s="67" t="s">
        <v>1778</v>
      </c>
      <c r="D377" s="12">
        <v>2</v>
      </c>
      <c r="E377" s="9" t="s">
        <v>205</v>
      </c>
      <c r="F377" s="8" t="s">
        <v>1779</v>
      </c>
      <c r="G377" s="230"/>
    </row>
    <row r="378" spans="1:9" ht="45" x14ac:dyDescent="0.25">
      <c r="A378" s="243"/>
      <c r="B378" s="7"/>
      <c r="C378" s="67" t="s">
        <v>1780</v>
      </c>
      <c r="D378" s="12">
        <v>2</v>
      </c>
      <c r="E378" s="9" t="s">
        <v>205</v>
      </c>
      <c r="F378" s="8" t="s">
        <v>1781</v>
      </c>
      <c r="G378" s="230"/>
    </row>
    <row r="379" spans="1:9" ht="15.75" hidden="1" x14ac:dyDescent="0.25">
      <c r="A379" s="115"/>
      <c r="B379" s="17"/>
      <c r="C379" s="83" t="s">
        <v>1782</v>
      </c>
      <c r="D379" s="19"/>
      <c r="E379" s="20" t="s">
        <v>205</v>
      </c>
      <c r="F379" s="18"/>
      <c r="G379" s="21"/>
      <c r="H379" s="1"/>
      <c r="I379" s="2"/>
    </row>
    <row r="380" spans="1:9" ht="60" x14ac:dyDescent="0.25">
      <c r="A380" s="243"/>
      <c r="B380" s="7"/>
      <c r="C380" s="67" t="s">
        <v>1783</v>
      </c>
      <c r="D380" s="12">
        <v>2</v>
      </c>
      <c r="E380" s="9" t="s">
        <v>205</v>
      </c>
      <c r="F380" s="8" t="s">
        <v>1784</v>
      </c>
      <c r="G380" s="230"/>
    </row>
    <row r="381" spans="1:9" s="24" customFormat="1" ht="60" hidden="1" x14ac:dyDescent="0.25">
      <c r="A381" s="115"/>
      <c r="B381" s="17"/>
      <c r="C381" s="83" t="s">
        <v>1785</v>
      </c>
      <c r="D381" s="19"/>
      <c r="E381" s="20" t="s">
        <v>205</v>
      </c>
      <c r="F381" s="18" t="s">
        <v>1786</v>
      </c>
      <c r="G381" s="21"/>
      <c r="H381" s="1"/>
      <c r="I381" s="2"/>
    </row>
    <row r="382" spans="1:9" ht="60" x14ac:dyDescent="0.25">
      <c r="A382" s="243" t="s">
        <v>706</v>
      </c>
      <c r="B382" s="7" t="s">
        <v>707</v>
      </c>
      <c r="C382" s="67" t="s">
        <v>1787</v>
      </c>
      <c r="D382" s="12">
        <v>2</v>
      </c>
      <c r="E382" s="9" t="s">
        <v>205</v>
      </c>
      <c r="F382" s="8" t="s">
        <v>1788</v>
      </c>
      <c r="G382" s="230"/>
    </row>
    <row r="383" spans="1:9" ht="30" x14ac:dyDescent="0.25">
      <c r="A383" s="243"/>
      <c r="B383" s="7"/>
      <c r="C383" s="67" t="s">
        <v>1789</v>
      </c>
      <c r="D383" s="12">
        <v>2</v>
      </c>
      <c r="E383" s="9" t="s">
        <v>205</v>
      </c>
      <c r="F383" s="8" t="s">
        <v>1790</v>
      </c>
      <c r="G383" s="230"/>
    </row>
    <row r="384" spans="1:9" s="24" customFormat="1" ht="45" hidden="1" x14ac:dyDescent="0.25">
      <c r="A384" s="115"/>
      <c r="B384" s="17"/>
      <c r="C384" s="83" t="s">
        <v>1791</v>
      </c>
      <c r="D384" s="19"/>
      <c r="E384" s="20" t="s">
        <v>205</v>
      </c>
      <c r="F384" s="18"/>
      <c r="G384" s="21"/>
      <c r="H384" s="1"/>
      <c r="I384" s="2"/>
    </row>
    <row r="385" spans="1:9" ht="30" x14ac:dyDescent="0.25">
      <c r="A385" s="243"/>
      <c r="B385" s="7"/>
      <c r="C385" s="67" t="s">
        <v>1792</v>
      </c>
      <c r="D385" s="12">
        <v>2</v>
      </c>
      <c r="E385" s="9" t="s">
        <v>205</v>
      </c>
      <c r="F385" s="8" t="s">
        <v>1793</v>
      </c>
      <c r="G385" s="230"/>
    </row>
    <row r="386" spans="1:9" ht="31.5" x14ac:dyDescent="0.25">
      <c r="A386" s="243" t="s">
        <v>708</v>
      </c>
      <c r="B386" s="7" t="s">
        <v>709</v>
      </c>
      <c r="C386" s="67" t="s">
        <v>1794</v>
      </c>
      <c r="D386" s="12">
        <v>2</v>
      </c>
      <c r="E386" s="9" t="s">
        <v>205</v>
      </c>
      <c r="F386" s="8"/>
      <c r="G386" s="230"/>
    </row>
    <row r="387" spans="1:9" s="24" customFormat="1" ht="45" hidden="1" x14ac:dyDescent="0.25">
      <c r="A387" s="169"/>
      <c r="B387" s="170"/>
      <c r="C387" s="83" t="s">
        <v>1795</v>
      </c>
      <c r="D387" s="19"/>
      <c r="E387" s="20" t="s">
        <v>205</v>
      </c>
      <c r="F387" s="18" t="s">
        <v>1796</v>
      </c>
      <c r="G387" s="21"/>
      <c r="H387" s="1"/>
      <c r="I387" s="2"/>
    </row>
    <row r="388" spans="1:9" ht="18.75" hidden="1" customHeight="1" x14ac:dyDescent="0.25">
      <c r="A388" s="76"/>
      <c r="B388" s="369" t="s">
        <v>710</v>
      </c>
      <c r="C388" s="370"/>
      <c r="D388" s="370"/>
      <c r="E388" s="370"/>
      <c r="F388" s="370"/>
      <c r="G388" s="371"/>
      <c r="H388" s="10"/>
      <c r="I388"/>
    </row>
    <row r="389" spans="1:9" ht="15.75" hidden="1" customHeight="1" x14ac:dyDescent="0.25">
      <c r="A389" s="76" t="s">
        <v>711</v>
      </c>
      <c r="B389" s="366" t="s">
        <v>712</v>
      </c>
      <c r="C389" s="367"/>
      <c r="D389" s="367"/>
      <c r="E389" s="367"/>
      <c r="F389" s="367"/>
      <c r="G389" s="368"/>
      <c r="H389" s="10"/>
      <c r="I389"/>
    </row>
    <row r="390" spans="1:9" ht="63" hidden="1" customHeight="1" x14ac:dyDescent="0.25">
      <c r="A390" s="76" t="s">
        <v>713</v>
      </c>
      <c r="B390" s="7" t="s">
        <v>63</v>
      </c>
      <c r="C390" s="8"/>
      <c r="D390" s="9"/>
      <c r="E390" s="9"/>
      <c r="F390" s="8"/>
      <c r="G390" s="9"/>
      <c r="H390" s="10"/>
      <c r="I390"/>
    </row>
    <row r="391" spans="1:9" ht="63" hidden="1" customHeight="1" x14ac:dyDescent="0.25">
      <c r="A391" s="76" t="s">
        <v>714</v>
      </c>
      <c r="B391" s="7" t="s">
        <v>65</v>
      </c>
      <c r="C391" s="8"/>
      <c r="D391" s="9"/>
      <c r="E391" s="9"/>
      <c r="F391" s="8"/>
      <c r="G391" s="9"/>
      <c r="H391" s="10"/>
      <c r="I391"/>
    </row>
    <row r="392" spans="1:9" ht="63" hidden="1" customHeight="1" x14ac:dyDescent="0.25">
      <c r="A392" s="76" t="s">
        <v>715</v>
      </c>
      <c r="B392" s="7" t="s">
        <v>67</v>
      </c>
      <c r="C392" s="8"/>
      <c r="D392" s="9"/>
      <c r="E392" s="9"/>
      <c r="F392" s="8"/>
      <c r="G392" s="9"/>
      <c r="H392" s="10"/>
      <c r="I392"/>
    </row>
    <row r="393" spans="1:9" ht="47.25" hidden="1" customHeight="1" x14ac:dyDescent="0.25">
      <c r="A393" s="76" t="s">
        <v>716</v>
      </c>
      <c r="B393" s="7" t="s">
        <v>69</v>
      </c>
      <c r="C393" s="8"/>
      <c r="D393" s="9"/>
      <c r="E393" s="9"/>
      <c r="F393" s="8"/>
      <c r="G393" s="9"/>
      <c r="H393" s="10"/>
      <c r="I393"/>
    </row>
    <row r="394" spans="1:9" ht="63" hidden="1" customHeight="1" x14ac:dyDescent="0.25">
      <c r="A394" s="76" t="s">
        <v>717</v>
      </c>
      <c r="B394" s="7" t="s">
        <v>71</v>
      </c>
      <c r="C394" s="8"/>
      <c r="D394" s="9"/>
      <c r="E394" s="9"/>
      <c r="F394" s="8"/>
      <c r="G394" s="9"/>
      <c r="H394" s="10"/>
      <c r="I394"/>
    </row>
    <row r="395" spans="1:9" ht="47.25" hidden="1" customHeight="1" x14ac:dyDescent="0.25">
      <c r="A395" s="76" t="s">
        <v>718</v>
      </c>
      <c r="B395" s="7" t="s">
        <v>73</v>
      </c>
      <c r="C395" s="8"/>
      <c r="D395" s="9"/>
      <c r="E395" s="9"/>
      <c r="F395" s="8"/>
      <c r="G395" s="9"/>
      <c r="H395" s="10"/>
      <c r="I395"/>
    </row>
    <row r="396" spans="1:9" ht="63" hidden="1" customHeight="1" x14ac:dyDescent="0.25">
      <c r="A396" s="76" t="s">
        <v>719</v>
      </c>
      <c r="B396" s="7" t="s">
        <v>75</v>
      </c>
      <c r="C396" s="8"/>
      <c r="D396" s="9"/>
      <c r="E396" s="9"/>
      <c r="F396" s="8"/>
      <c r="G396" s="9"/>
      <c r="H396" s="10"/>
      <c r="I396"/>
    </row>
    <row r="397" spans="1:9" ht="110.25" hidden="1" customHeight="1" x14ac:dyDescent="0.25">
      <c r="A397" s="76" t="s">
        <v>720</v>
      </c>
      <c r="B397" s="7" t="s">
        <v>721</v>
      </c>
      <c r="C397" s="8"/>
      <c r="D397" s="9"/>
      <c r="E397" s="9"/>
      <c r="F397" s="8"/>
      <c r="G397" s="9"/>
      <c r="H397" s="10"/>
      <c r="I397"/>
    </row>
    <row r="398" spans="1:9" ht="47.25" hidden="1" customHeight="1" x14ac:dyDescent="0.25">
      <c r="A398" s="76" t="s">
        <v>722</v>
      </c>
      <c r="B398" s="7" t="s">
        <v>723</v>
      </c>
      <c r="C398" s="8"/>
      <c r="D398" s="9"/>
      <c r="E398" s="9"/>
      <c r="F398" s="8"/>
      <c r="G398" s="9"/>
      <c r="H398" s="10"/>
      <c r="I398"/>
    </row>
    <row r="399" spans="1:9" ht="63" hidden="1" customHeight="1" x14ac:dyDescent="0.25">
      <c r="A399" s="76" t="s">
        <v>724</v>
      </c>
      <c r="B399" s="7" t="s">
        <v>443</v>
      </c>
      <c r="C399" s="8"/>
      <c r="D399" s="9"/>
      <c r="E399" s="9"/>
      <c r="F399" s="8"/>
      <c r="G399" s="9"/>
      <c r="H399" s="10"/>
      <c r="I399"/>
    </row>
    <row r="400" spans="1:9" ht="47.25" hidden="1" customHeight="1" x14ac:dyDescent="0.25">
      <c r="A400" s="76" t="s">
        <v>725</v>
      </c>
      <c r="B400" s="7" t="s">
        <v>83</v>
      </c>
      <c r="C400" s="8"/>
      <c r="D400" s="9"/>
      <c r="E400" s="9"/>
      <c r="F400" s="8"/>
      <c r="G400" s="9"/>
      <c r="H400" s="10"/>
      <c r="I400"/>
    </row>
    <row r="401" spans="1:9" ht="47.25" hidden="1" customHeight="1" x14ac:dyDescent="0.25">
      <c r="A401" s="76" t="s">
        <v>726</v>
      </c>
      <c r="B401" s="7" t="s">
        <v>85</v>
      </c>
      <c r="C401" s="8"/>
      <c r="D401" s="9"/>
      <c r="E401" s="9"/>
      <c r="F401" s="8"/>
      <c r="G401" s="9"/>
      <c r="H401" s="10"/>
      <c r="I401"/>
    </row>
    <row r="402" spans="1:9" ht="47.25" hidden="1" customHeight="1" x14ac:dyDescent="0.25">
      <c r="A402" s="76" t="s">
        <v>727</v>
      </c>
      <c r="B402" s="7" t="s">
        <v>87</v>
      </c>
      <c r="C402" s="8"/>
      <c r="D402" s="9"/>
      <c r="E402" s="9"/>
      <c r="F402" s="8"/>
      <c r="G402" s="9"/>
      <c r="H402" s="10"/>
      <c r="I402"/>
    </row>
    <row r="403" spans="1:9" ht="47.25" hidden="1" customHeight="1" x14ac:dyDescent="0.25">
      <c r="A403" s="76" t="s">
        <v>728</v>
      </c>
      <c r="B403" s="7" t="s">
        <v>89</v>
      </c>
      <c r="C403" s="8"/>
      <c r="D403" s="9"/>
      <c r="E403" s="9"/>
      <c r="F403" s="8"/>
      <c r="G403" s="9"/>
      <c r="H403" s="10"/>
      <c r="I403"/>
    </row>
    <row r="404" spans="1:9" ht="18.75" x14ac:dyDescent="0.25">
      <c r="A404" s="243"/>
      <c r="B404" s="363" t="s">
        <v>729</v>
      </c>
      <c r="C404" s="364"/>
      <c r="D404" s="364"/>
      <c r="E404" s="364"/>
      <c r="F404" s="364"/>
      <c r="G404" s="365"/>
      <c r="H404" s="288">
        <f>H408+H417+H421+H427+H431</f>
        <v>34</v>
      </c>
      <c r="I404" s="288">
        <f>I408+I417+I421+I427+I431</f>
        <v>34</v>
      </c>
    </row>
    <row r="405" spans="1:9" ht="15.75" hidden="1" customHeight="1" x14ac:dyDescent="0.25">
      <c r="A405" s="76" t="s">
        <v>730</v>
      </c>
      <c r="B405" s="366" t="s">
        <v>731</v>
      </c>
      <c r="C405" s="367"/>
      <c r="D405" s="367"/>
      <c r="E405" s="367"/>
      <c r="F405" s="367"/>
      <c r="G405" s="368"/>
      <c r="H405" s="10"/>
      <c r="I405"/>
    </row>
    <row r="406" spans="1:9" ht="47.25" hidden="1" customHeight="1" x14ac:dyDescent="0.25">
      <c r="A406" s="76" t="s">
        <v>732</v>
      </c>
      <c r="B406" s="7" t="s">
        <v>733</v>
      </c>
      <c r="C406" s="8"/>
      <c r="D406" s="9"/>
      <c r="E406" s="9"/>
      <c r="F406" s="8"/>
      <c r="G406" s="9"/>
      <c r="H406" s="10"/>
      <c r="I406"/>
    </row>
    <row r="407" spans="1:9" ht="63" hidden="1" customHeight="1" x14ac:dyDescent="0.25">
      <c r="A407" s="76" t="s">
        <v>734</v>
      </c>
      <c r="B407" s="7" t="s">
        <v>735</v>
      </c>
      <c r="C407" s="8"/>
      <c r="D407" s="9"/>
      <c r="E407" s="9"/>
      <c r="F407" s="8"/>
      <c r="G407" s="9"/>
      <c r="H407" s="10"/>
      <c r="I407"/>
    </row>
    <row r="408" spans="1:9" ht="36.950000000000003" customHeight="1" x14ac:dyDescent="0.25">
      <c r="A408" s="243" t="s">
        <v>736</v>
      </c>
      <c r="B408" s="354" t="s">
        <v>737</v>
      </c>
      <c r="C408" s="355"/>
      <c r="D408" s="355"/>
      <c r="E408" s="355"/>
      <c r="F408" s="355"/>
      <c r="G408" s="356"/>
      <c r="H408" s="288">
        <f>SUM(D409:D416)</f>
        <v>10</v>
      </c>
      <c r="I408" s="288">
        <f>COUNT(D409:D416)*2</f>
        <v>10</v>
      </c>
    </row>
    <row r="409" spans="1:9" ht="31.5" x14ac:dyDescent="0.25">
      <c r="A409" s="243" t="s">
        <v>738</v>
      </c>
      <c r="B409" s="7" t="s">
        <v>739</v>
      </c>
      <c r="C409" s="33" t="s">
        <v>1797</v>
      </c>
      <c r="D409" s="52">
        <v>2</v>
      </c>
      <c r="E409" s="42" t="s">
        <v>1032</v>
      </c>
      <c r="F409" s="8" t="s">
        <v>1798</v>
      </c>
      <c r="G409" s="230"/>
    </row>
    <row r="410" spans="1:9" ht="30" x14ac:dyDescent="0.25">
      <c r="A410" s="243"/>
      <c r="B410" s="7"/>
      <c r="C410" s="33" t="s">
        <v>742</v>
      </c>
      <c r="D410" s="52">
        <v>2</v>
      </c>
      <c r="E410" s="42" t="s">
        <v>1032</v>
      </c>
      <c r="F410" s="8" t="s">
        <v>743</v>
      </c>
      <c r="G410" s="230"/>
    </row>
    <row r="411" spans="1:9" ht="45" x14ac:dyDescent="0.25">
      <c r="A411" s="243"/>
      <c r="B411" s="7"/>
      <c r="C411" s="33" t="s">
        <v>744</v>
      </c>
      <c r="D411" s="52">
        <v>2</v>
      </c>
      <c r="E411" s="42" t="s">
        <v>1032</v>
      </c>
      <c r="F411" s="8" t="s">
        <v>745</v>
      </c>
      <c r="G411" s="230"/>
    </row>
    <row r="412" spans="1:9" ht="45" hidden="1" x14ac:dyDescent="0.25">
      <c r="A412" s="115"/>
      <c r="B412" s="17"/>
      <c r="C412" s="61" t="s">
        <v>746</v>
      </c>
      <c r="D412" s="54"/>
      <c r="E412" s="43" t="s">
        <v>100</v>
      </c>
      <c r="F412" s="18" t="s">
        <v>747</v>
      </c>
      <c r="G412" s="21"/>
      <c r="H412" s="1"/>
      <c r="I412" s="2"/>
    </row>
    <row r="413" spans="1:9" ht="30" hidden="1" x14ac:dyDescent="0.25">
      <c r="A413" s="115"/>
      <c r="B413" s="17"/>
      <c r="C413" s="61" t="s">
        <v>1799</v>
      </c>
      <c r="D413" s="19"/>
      <c r="E413" s="20" t="s">
        <v>100</v>
      </c>
      <c r="F413" s="18" t="s">
        <v>1800</v>
      </c>
      <c r="G413" s="21"/>
      <c r="H413" s="1"/>
      <c r="I413" s="2"/>
    </row>
    <row r="414" spans="1:9" ht="47.25" hidden="1" x14ac:dyDescent="0.25">
      <c r="A414" s="115" t="s">
        <v>749</v>
      </c>
      <c r="B414" s="17" t="s">
        <v>1312</v>
      </c>
      <c r="C414" s="18"/>
      <c r="D414" s="20"/>
      <c r="E414" s="20"/>
      <c r="F414" s="18"/>
      <c r="G414" s="21"/>
      <c r="H414" s="10"/>
      <c r="I414"/>
    </row>
    <row r="415" spans="1:9" s="24" customFormat="1" ht="45" x14ac:dyDescent="0.25">
      <c r="A415" s="243" t="s">
        <v>755</v>
      </c>
      <c r="B415" s="7" t="s">
        <v>756</v>
      </c>
      <c r="C415" s="33" t="s">
        <v>1801</v>
      </c>
      <c r="D415" s="52">
        <v>2</v>
      </c>
      <c r="E415" s="42" t="s">
        <v>769</v>
      </c>
      <c r="F415" s="11"/>
      <c r="G415" s="230"/>
      <c r="H415" s="288"/>
      <c r="I415" s="288"/>
    </row>
    <row r="416" spans="1:9" s="24" customFormat="1" ht="48" customHeight="1" x14ac:dyDescent="0.25">
      <c r="A416" s="243"/>
      <c r="B416" s="7"/>
      <c r="C416" s="67" t="s">
        <v>1802</v>
      </c>
      <c r="D416" s="12">
        <v>2</v>
      </c>
      <c r="E416" s="122" t="s">
        <v>127</v>
      </c>
      <c r="F416" s="180" t="s">
        <v>759</v>
      </c>
      <c r="G416" s="230"/>
      <c r="H416" s="288"/>
      <c r="I416" s="288"/>
    </row>
    <row r="417" spans="1:9" ht="36.950000000000003" customHeight="1" x14ac:dyDescent="0.25">
      <c r="A417" s="243" t="s">
        <v>762</v>
      </c>
      <c r="B417" s="354" t="s">
        <v>763</v>
      </c>
      <c r="C417" s="355"/>
      <c r="D417" s="355"/>
      <c r="E417" s="355"/>
      <c r="F417" s="355"/>
      <c r="G417" s="356"/>
      <c r="H417" s="288">
        <f>SUM(D418:D420)</f>
        <v>4</v>
      </c>
      <c r="I417" s="288">
        <f>COUNT(D418:D420)*2</f>
        <v>4</v>
      </c>
    </row>
    <row r="418" spans="1:9" ht="47.25" x14ac:dyDescent="0.25">
      <c r="A418" s="243" t="s">
        <v>764</v>
      </c>
      <c r="B418" s="7" t="s">
        <v>765</v>
      </c>
      <c r="C418" s="36" t="s">
        <v>1803</v>
      </c>
      <c r="D418" s="12">
        <v>2</v>
      </c>
      <c r="E418" s="9" t="s">
        <v>100</v>
      </c>
      <c r="F418" s="8"/>
      <c r="G418" s="230"/>
    </row>
    <row r="419" spans="1:9" ht="18.75" x14ac:dyDescent="0.25">
      <c r="A419" s="243"/>
      <c r="B419" s="7"/>
      <c r="C419" s="8" t="s">
        <v>766</v>
      </c>
      <c r="D419" s="12">
        <v>2</v>
      </c>
      <c r="E419" s="9" t="s">
        <v>100</v>
      </c>
      <c r="F419" s="8"/>
      <c r="G419" s="230"/>
    </row>
    <row r="420" spans="1:9" s="24" customFormat="1" ht="31.5" hidden="1" x14ac:dyDescent="0.25">
      <c r="A420" s="115" t="s">
        <v>772</v>
      </c>
      <c r="B420" s="17" t="s">
        <v>773</v>
      </c>
      <c r="C420" s="46" t="s">
        <v>774</v>
      </c>
      <c r="D420" s="19"/>
      <c r="E420" s="20" t="s">
        <v>127</v>
      </c>
      <c r="F420" s="18"/>
      <c r="G420" s="21"/>
      <c r="H420" s="1"/>
      <c r="I420" s="2"/>
    </row>
    <row r="421" spans="1:9" ht="36.950000000000003" customHeight="1" x14ac:dyDescent="0.25">
      <c r="A421" s="243" t="s">
        <v>776</v>
      </c>
      <c r="B421" s="354" t="s">
        <v>2608</v>
      </c>
      <c r="C421" s="355"/>
      <c r="D421" s="355"/>
      <c r="E421" s="355"/>
      <c r="F421" s="355"/>
      <c r="G421" s="356"/>
      <c r="H421" s="288">
        <f>SUM(D422:D426)</f>
        <v>6</v>
      </c>
      <c r="I421" s="288">
        <f>COUNT(D422:D426)*2</f>
        <v>6</v>
      </c>
    </row>
    <row r="422" spans="1:9" ht="90" x14ac:dyDescent="0.25">
      <c r="A422" s="243" t="s">
        <v>778</v>
      </c>
      <c r="B422" s="8" t="s">
        <v>779</v>
      </c>
      <c r="C422" s="11" t="s">
        <v>780</v>
      </c>
      <c r="D422" s="52">
        <v>2</v>
      </c>
      <c r="E422" s="42" t="s">
        <v>125</v>
      </c>
      <c r="F422" s="8" t="s">
        <v>1804</v>
      </c>
      <c r="G422" s="230"/>
    </row>
    <row r="423" spans="1:9" ht="120" x14ac:dyDescent="0.25">
      <c r="A423" s="243"/>
      <c r="B423" s="8"/>
      <c r="C423" s="11" t="s">
        <v>782</v>
      </c>
      <c r="D423" s="52">
        <v>2</v>
      </c>
      <c r="E423" s="42" t="s">
        <v>125</v>
      </c>
      <c r="F423" s="8" t="s">
        <v>1805</v>
      </c>
      <c r="G423" s="230"/>
    </row>
    <row r="424" spans="1:9" ht="30" hidden="1" x14ac:dyDescent="0.25">
      <c r="A424" s="115"/>
      <c r="B424" s="18"/>
      <c r="C424" s="83" t="s">
        <v>784</v>
      </c>
      <c r="D424" s="19"/>
      <c r="E424" s="51" t="s">
        <v>816</v>
      </c>
      <c r="F424" s="83" t="s">
        <v>785</v>
      </c>
      <c r="G424" s="21"/>
      <c r="H424" s="1"/>
      <c r="I424" s="2"/>
    </row>
    <row r="425" spans="1:9" s="24" customFormat="1" ht="45" hidden="1" x14ac:dyDescent="0.25">
      <c r="A425" s="115"/>
      <c r="B425" s="18"/>
      <c r="C425" s="83" t="s">
        <v>786</v>
      </c>
      <c r="D425" s="54"/>
      <c r="E425" s="43" t="s">
        <v>125</v>
      </c>
      <c r="F425" s="46" t="s">
        <v>787</v>
      </c>
      <c r="G425" s="21"/>
      <c r="H425" s="1"/>
      <c r="I425" s="2"/>
    </row>
    <row r="426" spans="1:9" ht="60" x14ac:dyDescent="0.25">
      <c r="A426" s="243" t="s">
        <v>791</v>
      </c>
      <c r="B426" s="8" t="s">
        <v>792</v>
      </c>
      <c r="C426" s="101" t="s">
        <v>1806</v>
      </c>
      <c r="D426" s="102">
        <v>2</v>
      </c>
      <c r="E426" s="103" t="s">
        <v>205</v>
      </c>
      <c r="F426" s="67" t="s">
        <v>1807</v>
      </c>
      <c r="G426" s="230"/>
    </row>
    <row r="427" spans="1:9" ht="36.950000000000003" customHeight="1" x14ac:dyDescent="0.25">
      <c r="A427" s="243" t="s">
        <v>800</v>
      </c>
      <c r="B427" s="354" t="s">
        <v>801</v>
      </c>
      <c r="C427" s="355"/>
      <c r="D427" s="355"/>
      <c r="E427" s="355"/>
      <c r="F427" s="355"/>
      <c r="G427" s="356"/>
      <c r="H427" s="288">
        <f>SUM(D429:D430)</f>
        <v>2</v>
      </c>
      <c r="I427" s="288">
        <f>COUNT(D429:D430)*2</f>
        <v>2</v>
      </c>
    </row>
    <row r="428" spans="1:9" ht="45" hidden="1" customHeight="1" x14ac:dyDescent="0.25">
      <c r="A428" s="76" t="s">
        <v>802</v>
      </c>
      <c r="B428" s="8" t="s">
        <v>803</v>
      </c>
      <c r="C428" s="8"/>
      <c r="D428" s="9"/>
      <c r="E428" s="9"/>
      <c r="F428" s="8"/>
      <c r="G428" s="9"/>
      <c r="H428" s="10"/>
      <c r="I428"/>
    </row>
    <row r="429" spans="1:9" s="24" customFormat="1" ht="45" hidden="1" x14ac:dyDescent="0.25">
      <c r="A429" s="115" t="s">
        <v>804</v>
      </c>
      <c r="B429" s="18" t="s">
        <v>805</v>
      </c>
      <c r="C429" s="61" t="s">
        <v>813</v>
      </c>
      <c r="D429" s="54"/>
      <c r="E429" s="43" t="s">
        <v>125</v>
      </c>
      <c r="F429" s="18"/>
      <c r="G429" s="21"/>
      <c r="H429" s="1"/>
      <c r="I429" s="2"/>
    </row>
    <row r="430" spans="1:9" ht="45" x14ac:dyDescent="0.25">
      <c r="A430" s="243" t="s">
        <v>810</v>
      </c>
      <c r="B430" s="8" t="s">
        <v>811</v>
      </c>
      <c r="C430" s="33" t="s">
        <v>812</v>
      </c>
      <c r="D430" s="12">
        <v>2</v>
      </c>
      <c r="E430" s="9" t="s">
        <v>125</v>
      </c>
      <c r="F430" s="8" t="s">
        <v>1808</v>
      </c>
      <c r="G430" s="230"/>
    </row>
    <row r="431" spans="1:9" ht="36.950000000000003" customHeight="1" x14ac:dyDescent="0.25">
      <c r="A431" s="243" t="s">
        <v>823</v>
      </c>
      <c r="B431" s="354" t="s">
        <v>824</v>
      </c>
      <c r="C431" s="355"/>
      <c r="D431" s="355"/>
      <c r="E431" s="355"/>
      <c r="F431" s="355"/>
      <c r="G431" s="356"/>
      <c r="H431" s="288">
        <f>SUM(D432:D442)</f>
        <v>12</v>
      </c>
      <c r="I431" s="288">
        <f>COUNT(D432:D442)*2</f>
        <v>12</v>
      </c>
    </row>
    <row r="432" spans="1:9" ht="63" x14ac:dyDescent="0.25">
      <c r="A432" s="243" t="s">
        <v>825</v>
      </c>
      <c r="B432" s="7" t="s">
        <v>826</v>
      </c>
      <c r="C432" s="8" t="s">
        <v>1809</v>
      </c>
      <c r="D432" s="12">
        <v>2</v>
      </c>
      <c r="E432" s="9" t="s">
        <v>100</v>
      </c>
      <c r="F432" s="8"/>
      <c r="G432" s="230"/>
    </row>
    <row r="433" spans="1:9" s="24" customFormat="1" ht="30" hidden="1" x14ac:dyDescent="0.25">
      <c r="A433" s="115"/>
      <c r="B433" s="17"/>
      <c r="C433" s="18" t="s">
        <v>828</v>
      </c>
      <c r="D433" s="19"/>
      <c r="E433" s="20" t="s">
        <v>100</v>
      </c>
      <c r="F433" s="18"/>
      <c r="G433" s="21"/>
      <c r="H433" s="1"/>
      <c r="I433" s="2"/>
    </row>
    <row r="434" spans="1:9" ht="30" x14ac:dyDescent="0.25">
      <c r="A434" s="243"/>
      <c r="B434" s="7"/>
      <c r="C434" s="8" t="s">
        <v>829</v>
      </c>
      <c r="D434" s="12">
        <v>2</v>
      </c>
      <c r="E434" s="9" t="s">
        <v>100</v>
      </c>
      <c r="F434" s="8"/>
      <c r="G434" s="230"/>
    </row>
    <row r="435" spans="1:9" ht="45" hidden="1" x14ac:dyDescent="0.25">
      <c r="A435" s="115"/>
      <c r="B435" s="17"/>
      <c r="C435" s="18" t="s">
        <v>830</v>
      </c>
      <c r="D435" s="19"/>
      <c r="E435" s="20" t="s">
        <v>100</v>
      </c>
      <c r="F435" s="18"/>
      <c r="G435" s="21"/>
      <c r="H435" s="1"/>
      <c r="I435" s="2"/>
    </row>
    <row r="436" spans="1:9" s="24" customFormat="1" ht="30" hidden="1" x14ac:dyDescent="0.25">
      <c r="A436" s="115"/>
      <c r="B436" s="17"/>
      <c r="C436" s="61" t="s">
        <v>831</v>
      </c>
      <c r="D436" s="19"/>
      <c r="E436" s="20" t="s">
        <v>100</v>
      </c>
      <c r="F436" s="18"/>
      <c r="G436" s="21"/>
      <c r="H436" s="1"/>
      <c r="I436" s="2"/>
    </row>
    <row r="437" spans="1:9" ht="31.5" x14ac:dyDescent="0.25">
      <c r="A437" s="243" t="s">
        <v>832</v>
      </c>
      <c r="B437" s="7" t="s">
        <v>833</v>
      </c>
      <c r="C437" s="33" t="s">
        <v>1810</v>
      </c>
      <c r="D437" s="52">
        <v>2</v>
      </c>
      <c r="E437" s="42" t="s">
        <v>100</v>
      </c>
      <c r="F437" s="8" t="s">
        <v>835</v>
      </c>
      <c r="G437" s="230"/>
    </row>
    <row r="438" spans="1:9" ht="45" x14ac:dyDescent="0.25">
      <c r="A438" s="243"/>
      <c r="B438" s="7"/>
      <c r="C438" s="33" t="s">
        <v>1811</v>
      </c>
      <c r="D438" s="52">
        <v>2</v>
      </c>
      <c r="E438" s="42" t="s">
        <v>100</v>
      </c>
      <c r="F438" s="8" t="s">
        <v>1812</v>
      </c>
      <c r="G438" s="230"/>
    </row>
    <row r="439" spans="1:9" ht="30" x14ac:dyDescent="0.25">
      <c r="A439" s="243"/>
      <c r="B439" s="7"/>
      <c r="C439" s="33" t="s">
        <v>836</v>
      </c>
      <c r="D439" s="52">
        <v>2</v>
      </c>
      <c r="E439" s="42" t="s">
        <v>100</v>
      </c>
      <c r="F439" s="33" t="s">
        <v>837</v>
      </c>
      <c r="G439" s="230"/>
    </row>
    <row r="440" spans="1:9" s="24" customFormat="1" ht="30" hidden="1" x14ac:dyDescent="0.25">
      <c r="A440" s="115"/>
      <c r="B440" s="17"/>
      <c r="C440" s="18" t="s">
        <v>1813</v>
      </c>
      <c r="D440" s="54"/>
      <c r="E440" s="43" t="s">
        <v>125</v>
      </c>
      <c r="F440" s="61"/>
      <c r="G440" s="21"/>
      <c r="H440" s="1"/>
      <c r="I440" s="2"/>
    </row>
    <row r="441" spans="1:9" s="24" customFormat="1" ht="30" hidden="1" x14ac:dyDescent="0.25">
      <c r="A441" s="115"/>
      <c r="B441" s="17"/>
      <c r="C441" s="61" t="s">
        <v>1814</v>
      </c>
      <c r="D441" s="54"/>
      <c r="E441" s="43" t="s">
        <v>816</v>
      </c>
      <c r="F441" s="18" t="s">
        <v>1815</v>
      </c>
      <c r="G441" s="21"/>
      <c r="H441" s="1"/>
      <c r="I441" s="2"/>
    </row>
    <row r="442" spans="1:9" ht="45" x14ac:dyDescent="0.25">
      <c r="A442" s="243"/>
      <c r="B442" s="7"/>
      <c r="C442" s="33" t="s">
        <v>838</v>
      </c>
      <c r="D442" s="52">
        <v>2</v>
      </c>
      <c r="E442" s="42" t="s">
        <v>125</v>
      </c>
      <c r="F442" s="8" t="s">
        <v>839</v>
      </c>
      <c r="G442" s="230"/>
    </row>
    <row r="443" spans="1:9" ht="47.25" hidden="1" customHeight="1" x14ac:dyDescent="0.25">
      <c r="A443" s="76" t="s">
        <v>840</v>
      </c>
      <c r="B443" s="7" t="s">
        <v>841</v>
      </c>
      <c r="C443" s="8"/>
      <c r="D443" s="9"/>
      <c r="E443" s="9"/>
      <c r="F443" s="8"/>
      <c r="G443" s="9"/>
      <c r="H443" s="10"/>
      <c r="I443"/>
    </row>
    <row r="444" spans="1:9" ht="18.75" x14ac:dyDescent="0.25">
      <c r="A444" s="243"/>
      <c r="B444" s="363" t="s">
        <v>842</v>
      </c>
      <c r="C444" s="364"/>
      <c r="D444" s="364"/>
      <c r="E444" s="364"/>
      <c r="F444" s="364"/>
      <c r="G444" s="365"/>
      <c r="H444" s="288">
        <f>H450+H454+H463</f>
        <v>6</v>
      </c>
      <c r="I444" s="288">
        <f>I450+I454+I463</f>
        <v>6</v>
      </c>
    </row>
    <row r="445" spans="1:9" ht="15.75" hidden="1" customHeight="1" x14ac:dyDescent="0.25">
      <c r="A445" s="76" t="s">
        <v>843</v>
      </c>
      <c r="B445" s="366" t="s">
        <v>844</v>
      </c>
      <c r="C445" s="367"/>
      <c r="D445" s="367"/>
      <c r="E445" s="367"/>
      <c r="F445" s="367"/>
      <c r="G445" s="368"/>
      <c r="H445" s="10"/>
      <c r="I445"/>
    </row>
    <row r="446" spans="1:9" ht="31.5" hidden="1" customHeight="1" x14ac:dyDescent="0.25">
      <c r="A446" s="76" t="s">
        <v>845</v>
      </c>
      <c r="B446" s="7" t="s">
        <v>846</v>
      </c>
      <c r="C446" s="69"/>
      <c r="D446" s="9"/>
      <c r="E446" s="9"/>
      <c r="F446" s="8"/>
      <c r="G446" s="9"/>
      <c r="H446" s="10"/>
      <c r="I446"/>
    </row>
    <row r="447" spans="1:9" ht="31.5" hidden="1" customHeight="1" x14ac:dyDescent="0.25">
      <c r="A447" s="76" t="s">
        <v>847</v>
      </c>
      <c r="B447" s="7" t="s">
        <v>848</v>
      </c>
      <c r="C447" s="8"/>
      <c r="D447" s="9"/>
      <c r="E447" s="9"/>
      <c r="F447" s="8"/>
      <c r="G447" s="9"/>
      <c r="H447" s="10"/>
      <c r="I447"/>
    </row>
    <row r="448" spans="1:9" ht="47.25" hidden="1" customHeight="1" x14ac:dyDescent="0.25">
      <c r="A448" s="76" t="s">
        <v>849</v>
      </c>
      <c r="B448" s="7" t="s">
        <v>850</v>
      </c>
      <c r="C448" s="8"/>
      <c r="D448" s="9"/>
      <c r="E448" s="9"/>
      <c r="F448" s="8"/>
      <c r="G448" s="9"/>
      <c r="H448" s="10"/>
      <c r="I448"/>
    </row>
    <row r="449" spans="1:9" ht="30" hidden="1" customHeight="1" x14ac:dyDescent="0.25">
      <c r="A449" s="76" t="s">
        <v>851</v>
      </c>
      <c r="B449" s="8" t="s">
        <v>852</v>
      </c>
      <c r="C449" s="8"/>
      <c r="D449" s="9"/>
      <c r="E449" s="9"/>
      <c r="F449" s="8"/>
      <c r="G449" s="9"/>
      <c r="H449" s="10"/>
      <c r="I449"/>
    </row>
    <row r="450" spans="1:9" ht="36.950000000000003" customHeight="1" x14ac:dyDescent="0.25">
      <c r="A450" s="243" t="s">
        <v>853</v>
      </c>
      <c r="B450" s="354" t="s">
        <v>854</v>
      </c>
      <c r="C450" s="355"/>
      <c r="D450" s="355"/>
      <c r="E450" s="355"/>
      <c r="F450" s="355"/>
      <c r="G450" s="356"/>
      <c r="H450" s="288">
        <f>SUM(D451)</f>
        <v>2</v>
      </c>
      <c r="I450" s="288">
        <f>COUNT(D451)*2</f>
        <v>2</v>
      </c>
    </row>
    <row r="451" spans="1:9" ht="31.5" x14ac:dyDescent="0.25">
      <c r="A451" s="243" t="s">
        <v>855</v>
      </c>
      <c r="B451" s="7" t="s">
        <v>856</v>
      </c>
      <c r="C451" s="8" t="s">
        <v>1816</v>
      </c>
      <c r="D451" s="12">
        <v>2</v>
      </c>
      <c r="E451" s="9" t="s">
        <v>205</v>
      </c>
      <c r="F451" s="8"/>
      <c r="G451" s="230"/>
    </row>
    <row r="452" spans="1:9" ht="47.25" hidden="1" customHeight="1" x14ac:dyDescent="0.25">
      <c r="A452" s="76" t="s">
        <v>857</v>
      </c>
      <c r="B452" s="7" t="s">
        <v>858</v>
      </c>
      <c r="C452" s="8"/>
      <c r="D452" s="9"/>
      <c r="E452" s="9"/>
      <c r="F452" s="8"/>
      <c r="G452" s="9"/>
      <c r="H452" s="10"/>
      <c r="I452"/>
    </row>
    <row r="453" spans="1:9" ht="63" hidden="1" customHeight="1" x14ac:dyDescent="0.25">
      <c r="A453" s="76" t="s">
        <v>859</v>
      </c>
      <c r="B453" s="7" t="s">
        <v>860</v>
      </c>
      <c r="C453" s="8"/>
      <c r="D453" s="9"/>
      <c r="E453" s="9"/>
      <c r="F453" s="8"/>
      <c r="G453" s="9"/>
      <c r="H453" s="10"/>
      <c r="I453"/>
    </row>
    <row r="454" spans="1:9" ht="15.75" hidden="1" x14ac:dyDescent="0.25">
      <c r="A454" s="115" t="s">
        <v>861</v>
      </c>
      <c r="B454" s="360" t="s">
        <v>862</v>
      </c>
      <c r="C454" s="361"/>
      <c r="D454" s="361"/>
      <c r="E454" s="361"/>
      <c r="F454" s="361"/>
      <c r="G454" s="362"/>
      <c r="H454" s="1">
        <f>SUM(D455)</f>
        <v>0</v>
      </c>
      <c r="I454" s="2">
        <f>COUNT(D455)*2</f>
        <v>0</v>
      </c>
    </row>
    <row r="455" spans="1:9" ht="31.5" hidden="1" x14ac:dyDescent="0.25">
      <c r="A455" s="115" t="s">
        <v>863</v>
      </c>
      <c r="B455" s="17" t="s">
        <v>864</v>
      </c>
      <c r="C455" s="18" t="s">
        <v>1817</v>
      </c>
      <c r="D455" s="19"/>
      <c r="E455" s="20" t="s">
        <v>205</v>
      </c>
      <c r="F455" s="18"/>
      <c r="G455" s="21"/>
      <c r="H455" s="1"/>
      <c r="I455" s="2"/>
    </row>
    <row r="456" spans="1:9" ht="47.25" hidden="1" customHeight="1" x14ac:dyDescent="0.25">
      <c r="A456" s="76" t="s">
        <v>866</v>
      </c>
      <c r="B456" s="7" t="s">
        <v>867</v>
      </c>
      <c r="C456" s="8"/>
      <c r="D456" s="9"/>
      <c r="E456" s="9"/>
      <c r="F456" s="8"/>
      <c r="G456" s="9"/>
      <c r="H456" s="10"/>
      <c r="I456"/>
    </row>
    <row r="457" spans="1:9" ht="47.25" hidden="1" customHeight="1" x14ac:dyDescent="0.25">
      <c r="A457" s="76" t="s">
        <v>868</v>
      </c>
      <c r="B457" s="7" t="s">
        <v>869</v>
      </c>
      <c r="C457" s="8"/>
      <c r="D457" s="9"/>
      <c r="E457" s="9"/>
      <c r="F457" s="8"/>
      <c r="G457" s="9"/>
      <c r="H457" s="10"/>
      <c r="I457"/>
    </row>
    <row r="458" spans="1:9" ht="47.25" hidden="1" customHeight="1" x14ac:dyDescent="0.25">
      <c r="A458" s="76" t="s">
        <v>870</v>
      </c>
      <c r="B458" s="32" t="s">
        <v>871</v>
      </c>
      <c r="C458" s="8"/>
      <c r="D458" s="9"/>
      <c r="E458" s="9"/>
      <c r="F458" s="8"/>
      <c r="G458" s="9"/>
      <c r="H458" s="10"/>
      <c r="I458"/>
    </row>
    <row r="459" spans="1:9" ht="47.25" hidden="1" customHeight="1" x14ac:dyDescent="0.25">
      <c r="A459" s="76" t="s">
        <v>872</v>
      </c>
      <c r="B459" s="7" t="s">
        <v>873</v>
      </c>
      <c r="C459" s="8"/>
      <c r="D459" s="9"/>
      <c r="E459" s="9"/>
      <c r="F459" s="8"/>
      <c r="G459" s="9"/>
      <c r="H459" s="10"/>
      <c r="I459"/>
    </row>
    <row r="460" spans="1:9" ht="63" hidden="1" customHeight="1" x14ac:dyDescent="0.25">
      <c r="A460" s="76" t="s">
        <v>874</v>
      </c>
      <c r="B460" s="7" t="s">
        <v>875</v>
      </c>
      <c r="C460" s="8"/>
      <c r="D460" s="9"/>
      <c r="E460" s="9"/>
      <c r="F460" s="8"/>
      <c r="G460" s="9"/>
      <c r="H460" s="10"/>
      <c r="I460"/>
    </row>
    <row r="461" spans="1:9" ht="47.25" hidden="1" customHeight="1" x14ac:dyDescent="0.25">
      <c r="A461" s="76" t="s">
        <v>876</v>
      </c>
      <c r="B461" s="7" t="s">
        <v>877</v>
      </c>
      <c r="C461" s="8"/>
      <c r="D461" s="9"/>
      <c r="E461" s="9"/>
      <c r="F461" s="8"/>
      <c r="G461" s="9"/>
      <c r="H461" s="10"/>
      <c r="I461"/>
    </row>
    <row r="462" spans="1:9" ht="47.25" hidden="1" customHeight="1" x14ac:dyDescent="0.25">
      <c r="A462" s="76" t="s">
        <v>878</v>
      </c>
      <c r="B462" s="7" t="s">
        <v>879</v>
      </c>
      <c r="C462" s="8"/>
      <c r="D462" s="9"/>
      <c r="E462" s="9"/>
      <c r="F462" s="8"/>
      <c r="G462" s="9"/>
      <c r="H462" s="10"/>
      <c r="I462"/>
    </row>
    <row r="463" spans="1:9" ht="36.950000000000003" customHeight="1" x14ac:dyDescent="0.25">
      <c r="A463" s="243" t="s">
        <v>880</v>
      </c>
      <c r="B463" s="354" t="s">
        <v>881</v>
      </c>
      <c r="C463" s="355"/>
      <c r="D463" s="355"/>
      <c r="E463" s="355"/>
      <c r="F463" s="355"/>
      <c r="G463" s="356"/>
      <c r="H463" s="288">
        <f>SUM(D464:D468)</f>
        <v>4</v>
      </c>
      <c r="I463" s="288">
        <f>COUNT(D464:D468)*2</f>
        <v>4</v>
      </c>
    </row>
    <row r="464" spans="1:9" ht="31.5" x14ac:dyDescent="0.25">
      <c r="A464" s="243" t="s">
        <v>882</v>
      </c>
      <c r="B464" s="7" t="s">
        <v>883</v>
      </c>
      <c r="C464" s="8" t="s">
        <v>884</v>
      </c>
      <c r="D464" s="12">
        <v>2</v>
      </c>
      <c r="E464" s="9" t="s">
        <v>19</v>
      </c>
      <c r="F464" s="8"/>
      <c r="G464" s="230"/>
    </row>
    <row r="465" spans="1:9" ht="90" x14ac:dyDescent="0.25">
      <c r="A465" s="243" t="s">
        <v>885</v>
      </c>
      <c r="B465" s="7" t="s">
        <v>886</v>
      </c>
      <c r="C465" s="8" t="s">
        <v>1818</v>
      </c>
      <c r="D465" s="12">
        <v>2</v>
      </c>
      <c r="E465" s="9" t="s">
        <v>19</v>
      </c>
      <c r="F465" s="8" t="s">
        <v>1819</v>
      </c>
      <c r="G465" s="230"/>
    </row>
    <row r="466" spans="1:9" s="24" customFormat="1" ht="31.5" hidden="1" x14ac:dyDescent="0.25">
      <c r="A466" s="115" t="s">
        <v>888</v>
      </c>
      <c r="B466" s="17" t="s">
        <v>889</v>
      </c>
      <c r="C466" s="135" t="s">
        <v>1383</v>
      </c>
      <c r="D466" s="19"/>
      <c r="E466" s="20" t="s">
        <v>125</v>
      </c>
      <c r="F466" s="18"/>
      <c r="G466" s="21"/>
      <c r="H466" s="1"/>
      <c r="I466" s="2"/>
    </row>
    <row r="467" spans="1:9" s="24" customFormat="1" ht="31.5" hidden="1" x14ac:dyDescent="0.25">
      <c r="A467" s="115" t="s">
        <v>892</v>
      </c>
      <c r="B467" s="17" t="s">
        <v>893</v>
      </c>
      <c r="C467" s="18" t="s">
        <v>1820</v>
      </c>
      <c r="D467" s="19"/>
      <c r="E467" s="20" t="s">
        <v>100</v>
      </c>
      <c r="F467" s="18"/>
      <c r="G467" s="21"/>
      <c r="H467" s="1"/>
      <c r="I467" s="2"/>
    </row>
    <row r="468" spans="1:9" s="24" customFormat="1" ht="15.75" hidden="1" x14ac:dyDescent="0.25">
      <c r="A468" s="169"/>
      <c r="B468" s="170"/>
      <c r="C468" s="18" t="s">
        <v>1821</v>
      </c>
      <c r="D468" s="19"/>
      <c r="E468" s="20" t="s">
        <v>100</v>
      </c>
      <c r="F468" s="18"/>
      <c r="G468" s="21"/>
      <c r="H468" s="1"/>
      <c r="I468" s="2"/>
    </row>
    <row r="469" spans="1:9" ht="18.75" x14ac:dyDescent="0.25">
      <c r="A469" s="244"/>
      <c r="B469" s="363" t="s">
        <v>900</v>
      </c>
      <c r="C469" s="364"/>
      <c r="D469" s="364"/>
      <c r="E469" s="364"/>
      <c r="F469" s="364"/>
      <c r="G469" s="365"/>
      <c r="H469" s="288">
        <f>H470+H482+H492+H501</f>
        <v>42</v>
      </c>
      <c r="I469" s="288">
        <f>I470+I482+I492+I501</f>
        <v>42</v>
      </c>
    </row>
    <row r="470" spans="1:9" ht="36.950000000000003" customHeight="1" x14ac:dyDescent="0.25">
      <c r="A470" s="243" t="s">
        <v>901</v>
      </c>
      <c r="B470" s="354" t="s">
        <v>902</v>
      </c>
      <c r="C470" s="355"/>
      <c r="D470" s="355"/>
      <c r="E470" s="355"/>
      <c r="F470" s="355"/>
      <c r="G470" s="356"/>
      <c r="H470" s="288">
        <f>SUM(D471:D480)</f>
        <v>16</v>
      </c>
      <c r="I470" s="288">
        <f>COUNT(D471:D480)*2</f>
        <v>16</v>
      </c>
    </row>
    <row r="471" spans="1:9" ht="30" x14ac:dyDescent="0.25">
      <c r="A471" s="243" t="s">
        <v>903</v>
      </c>
      <c r="B471" s="8" t="s">
        <v>904</v>
      </c>
      <c r="C471" s="8" t="s">
        <v>1822</v>
      </c>
      <c r="D471" s="12">
        <v>2</v>
      </c>
      <c r="E471" s="9" t="s">
        <v>375</v>
      </c>
      <c r="F471" s="8"/>
      <c r="G471" s="230"/>
    </row>
    <row r="472" spans="1:9" ht="30" x14ac:dyDescent="0.25">
      <c r="A472" s="243"/>
      <c r="B472" s="8"/>
      <c r="C472" s="8" t="s">
        <v>1823</v>
      </c>
      <c r="D472" s="12">
        <v>2</v>
      </c>
      <c r="E472" s="9" t="s">
        <v>375</v>
      </c>
      <c r="F472" s="8"/>
      <c r="G472" s="230"/>
    </row>
    <row r="473" spans="1:9" ht="30" x14ac:dyDescent="0.25">
      <c r="A473" s="243"/>
      <c r="B473" s="8"/>
      <c r="C473" s="36" t="s">
        <v>1824</v>
      </c>
      <c r="D473" s="12">
        <v>2</v>
      </c>
      <c r="E473" s="9" t="s">
        <v>375</v>
      </c>
      <c r="F473" s="8"/>
      <c r="G473" s="230"/>
    </row>
    <row r="474" spans="1:9" ht="18.75" x14ac:dyDescent="0.25">
      <c r="A474" s="243"/>
      <c r="B474" s="8"/>
      <c r="C474" s="36" t="s">
        <v>1825</v>
      </c>
      <c r="D474" s="12">
        <v>2</v>
      </c>
      <c r="E474" s="9" t="s">
        <v>375</v>
      </c>
      <c r="F474" s="8"/>
      <c r="G474" s="230"/>
    </row>
    <row r="475" spans="1:9" ht="30" x14ac:dyDescent="0.25">
      <c r="A475" s="243"/>
      <c r="B475" s="8"/>
      <c r="C475" s="36" t="s">
        <v>1826</v>
      </c>
      <c r="D475" s="12">
        <v>2</v>
      </c>
      <c r="E475" s="9" t="s">
        <v>375</v>
      </c>
      <c r="F475" s="8"/>
      <c r="G475" s="230"/>
    </row>
    <row r="476" spans="1:9" ht="18.75" x14ac:dyDescent="0.25">
      <c r="A476" s="243"/>
      <c r="B476" s="8"/>
      <c r="C476" s="36" t="s">
        <v>1827</v>
      </c>
      <c r="D476" s="12">
        <v>2</v>
      </c>
      <c r="E476" s="9" t="s">
        <v>375</v>
      </c>
      <c r="F476" s="8"/>
      <c r="G476" s="230"/>
    </row>
    <row r="477" spans="1:9" hidden="1" x14ac:dyDescent="0.25">
      <c r="A477" s="115"/>
      <c r="B477" s="18"/>
      <c r="C477" s="18" t="s">
        <v>1828</v>
      </c>
      <c r="D477" s="19"/>
      <c r="E477" s="20" t="s">
        <v>375</v>
      </c>
      <c r="F477" s="18"/>
      <c r="G477" s="21"/>
      <c r="H477" s="1"/>
      <c r="I477" s="2"/>
    </row>
    <row r="478" spans="1:9" ht="18.75" x14ac:dyDescent="0.25">
      <c r="A478" s="243"/>
      <c r="B478" s="8"/>
      <c r="C478" s="36" t="s">
        <v>1829</v>
      </c>
      <c r="D478" s="12">
        <v>2</v>
      </c>
      <c r="E478" s="9" t="s">
        <v>375</v>
      </c>
      <c r="F478" s="8"/>
      <c r="G478" s="230"/>
    </row>
    <row r="479" spans="1:9" ht="30" hidden="1" x14ac:dyDescent="0.25">
      <c r="A479" s="115"/>
      <c r="B479" s="18"/>
      <c r="C479" s="18" t="s">
        <v>1830</v>
      </c>
      <c r="D479" s="19"/>
      <c r="E479" s="20" t="s">
        <v>375</v>
      </c>
      <c r="F479" s="18"/>
      <c r="G479" s="21"/>
      <c r="H479" s="1"/>
      <c r="I479" s="2"/>
    </row>
    <row r="480" spans="1:9" ht="30" x14ac:dyDescent="0.25">
      <c r="A480" s="243"/>
      <c r="B480" s="8"/>
      <c r="C480" s="36" t="s">
        <v>1831</v>
      </c>
      <c r="D480" s="12">
        <v>2</v>
      </c>
      <c r="E480" s="9" t="s">
        <v>375</v>
      </c>
      <c r="F480" s="8"/>
      <c r="G480" s="230"/>
    </row>
    <row r="481" spans="1:9" ht="60" hidden="1" customHeight="1" x14ac:dyDescent="0.25">
      <c r="A481" s="76" t="s">
        <v>907</v>
      </c>
      <c r="B481" s="8" t="s">
        <v>908</v>
      </c>
      <c r="C481" s="8"/>
      <c r="D481" s="9"/>
      <c r="E481" s="9"/>
      <c r="F481" s="8"/>
      <c r="G481" s="9"/>
      <c r="H481" s="10"/>
      <c r="I481"/>
    </row>
    <row r="482" spans="1:9" ht="36.950000000000003" customHeight="1" x14ac:dyDescent="0.25">
      <c r="A482" s="243" t="s">
        <v>909</v>
      </c>
      <c r="B482" s="354" t="s">
        <v>910</v>
      </c>
      <c r="C482" s="355"/>
      <c r="D482" s="355"/>
      <c r="E482" s="355"/>
      <c r="F482" s="355"/>
      <c r="G482" s="356"/>
      <c r="H482" s="288">
        <f>SUM(D483:D487)</f>
        <v>10</v>
      </c>
      <c r="I482" s="288">
        <f>COUNT(D483:D487)*2</f>
        <v>10</v>
      </c>
    </row>
    <row r="483" spans="1:9" ht="30" x14ac:dyDescent="0.25">
      <c r="A483" s="243" t="s">
        <v>911</v>
      </c>
      <c r="B483" s="8" t="s">
        <v>912</v>
      </c>
      <c r="C483" s="8" t="s">
        <v>1832</v>
      </c>
      <c r="D483" s="12">
        <v>2</v>
      </c>
      <c r="E483" s="9" t="s">
        <v>375</v>
      </c>
      <c r="F483" s="8"/>
      <c r="G483" s="230"/>
    </row>
    <row r="484" spans="1:9" ht="18.75" x14ac:dyDescent="0.25">
      <c r="A484" s="243"/>
      <c r="B484" s="8"/>
      <c r="C484" s="36" t="s">
        <v>1833</v>
      </c>
      <c r="D484" s="12">
        <v>2</v>
      </c>
      <c r="E484" s="9" t="s">
        <v>375</v>
      </c>
      <c r="F484" s="8"/>
      <c r="G484" s="230"/>
    </row>
    <row r="485" spans="1:9" ht="18.75" x14ac:dyDescent="0.25">
      <c r="A485" s="243"/>
      <c r="B485" s="8"/>
      <c r="C485" s="36" t="s">
        <v>1834</v>
      </c>
      <c r="D485" s="12">
        <v>2</v>
      </c>
      <c r="E485" s="9" t="s">
        <v>375</v>
      </c>
      <c r="F485" s="8"/>
      <c r="G485" s="230"/>
    </row>
    <row r="486" spans="1:9" ht="30" x14ac:dyDescent="0.25">
      <c r="A486" s="243"/>
      <c r="B486" s="8"/>
      <c r="C486" s="181" t="s">
        <v>1835</v>
      </c>
      <c r="D486" s="12">
        <v>2</v>
      </c>
      <c r="E486" s="9" t="s">
        <v>375</v>
      </c>
      <c r="F486" s="8"/>
      <c r="G486" s="230"/>
    </row>
    <row r="487" spans="1:9" ht="30" x14ac:dyDescent="0.25">
      <c r="A487" s="243"/>
      <c r="B487" s="8"/>
      <c r="C487" s="36" t="s">
        <v>1836</v>
      </c>
      <c r="D487" s="12">
        <v>2</v>
      </c>
      <c r="E487" s="9" t="s">
        <v>375</v>
      </c>
      <c r="F487" s="8"/>
      <c r="G487" s="230"/>
    </row>
    <row r="488" spans="1:9" ht="45" hidden="1" x14ac:dyDescent="0.25">
      <c r="A488" s="76" t="s">
        <v>916</v>
      </c>
      <c r="B488" s="8" t="s">
        <v>917</v>
      </c>
      <c r="C488" s="8"/>
      <c r="D488" s="9"/>
      <c r="E488" s="9"/>
      <c r="F488" s="8"/>
      <c r="G488" s="9"/>
      <c r="H488" s="10"/>
      <c r="I488"/>
    </row>
    <row r="489" spans="1:9" hidden="1" x14ac:dyDescent="0.25">
      <c r="A489" s="76"/>
      <c r="B489" s="8"/>
      <c r="C489" s="130"/>
      <c r="D489" s="29"/>
      <c r="E489" s="29"/>
      <c r="F489" s="130"/>
      <c r="G489" s="9"/>
      <c r="H489" s="10"/>
      <c r="I489"/>
    </row>
    <row r="490" spans="1:9" hidden="1" x14ac:dyDescent="0.25">
      <c r="A490" s="76"/>
      <c r="B490" s="8"/>
      <c r="C490" s="130"/>
      <c r="D490" s="29"/>
      <c r="E490" s="29"/>
      <c r="F490" s="130"/>
      <c r="G490" s="9"/>
      <c r="H490" s="10"/>
      <c r="I490"/>
    </row>
    <row r="491" spans="1:9" ht="45" hidden="1" customHeight="1" x14ac:dyDescent="0.25">
      <c r="A491" s="76"/>
      <c r="B491" s="8"/>
      <c r="D491" s="29"/>
      <c r="E491" s="29"/>
      <c r="F491" s="130"/>
      <c r="G491" s="161"/>
      <c r="H491" s="10"/>
      <c r="I491"/>
    </row>
    <row r="492" spans="1:9" ht="36.950000000000003" customHeight="1" x14ac:dyDescent="0.25">
      <c r="A492" s="243" t="s">
        <v>918</v>
      </c>
      <c r="B492" s="354" t="s">
        <v>919</v>
      </c>
      <c r="C492" s="355"/>
      <c r="D492" s="355"/>
      <c r="E492" s="355"/>
      <c r="F492" s="355"/>
      <c r="G492" s="356"/>
      <c r="H492" s="288">
        <f>SUM(D493:D499)</f>
        <v>14</v>
      </c>
      <c r="I492" s="288">
        <f>COUNT(D493:D499)*2</f>
        <v>14</v>
      </c>
    </row>
    <row r="493" spans="1:9" ht="30" x14ac:dyDescent="0.25">
      <c r="A493" s="243" t="s">
        <v>920</v>
      </c>
      <c r="B493" s="8" t="s">
        <v>921</v>
      </c>
      <c r="C493" s="36" t="s">
        <v>1837</v>
      </c>
      <c r="D493" s="12">
        <v>2</v>
      </c>
      <c r="E493" s="9" t="s">
        <v>375</v>
      </c>
      <c r="F493" s="8"/>
      <c r="G493" s="230"/>
    </row>
    <row r="494" spans="1:9" ht="30" x14ac:dyDescent="0.25">
      <c r="A494" s="243"/>
      <c r="B494" s="8"/>
      <c r="C494" s="107" t="s">
        <v>1838</v>
      </c>
      <c r="D494" s="12">
        <v>2</v>
      </c>
      <c r="E494" s="9" t="s">
        <v>375</v>
      </c>
      <c r="F494" s="8"/>
      <c r="G494" s="230"/>
    </row>
    <row r="495" spans="1:9" ht="45" x14ac:dyDescent="0.25">
      <c r="A495" s="243"/>
      <c r="B495" s="8"/>
      <c r="C495" s="36" t="s">
        <v>1839</v>
      </c>
      <c r="D495" s="12">
        <v>2</v>
      </c>
      <c r="E495" s="9" t="s">
        <v>375</v>
      </c>
      <c r="F495" s="8" t="s">
        <v>1840</v>
      </c>
      <c r="G495" s="230"/>
    </row>
    <row r="496" spans="1:9" ht="30" x14ac:dyDescent="0.25">
      <c r="A496" s="243"/>
      <c r="B496" s="8"/>
      <c r="C496" s="36" t="s">
        <v>1841</v>
      </c>
      <c r="D496" s="12">
        <v>2</v>
      </c>
      <c r="E496" s="9" t="s">
        <v>375</v>
      </c>
      <c r="F496" s="8"/>
      <c r="G496" s="230"/>
    </row>
    <row r="497" spans="1:9" ht="18.75" x14ac:dyDescent="0.25">
      <c r="A497" s="243"/>
      <c r="B497" s="8"/>
      <c r="C497" s="182" t="s">
        <v>1842</v>
      </c>
      <c r="D497" s="12">
        <v>2</v>
      </c>
      <c r="E497" s="9" t="s">
        <v>375</v>
      </c>
      <c r="F497" s="130"/>
      <c r="G497" s="230"/>
    </row>
    <row r="498" spans="1:9" s="24" customFormat="1" ht="30" x14ac:dyDescent="0.25">
      <c r="A498" s="243"/>
      <c r="B498" s="8"/>
      <c r="C498" s="8" t="s">
        <v>1843</v>
      </c>
      <c r="D498" s="12">
        <v>2</v>
      </c>
      <c r="E498" s="8" t="s">
        <v>375</v>
      </c>
      <c r="F498" s="8"/>
      <c r="G498" s="240"/>
      <c r="H498" s="288"/>
      <c r="I498" s="288"/>
    </row>
    <row r="499" spans="1:9" s="24" customFormat="1" ht="45" x14ac:dyDescent="0.25">
      <c r="A499" s="243"/>
      <c r="B499" s="8"/>
      <c r="C499" s="8" t="s">
        <v>1844</v>
      </c>
      <c r="D499" s="12">
        <v>2</v>
      </c>
      <c r="E499" s="8" t="s">
        <v>375</v>
      </c>
      <c r="F499" s="8"/>
      <c r="G499" s="240"/>
      <c r="H499" s="288"/>
      <c r="I499" s="288"/>
    </row>
    <row r="500" spans="1:9" ht="45" hidden="1" customHeight="1" x14ac:dyDescent="0.25">
      <c r="A500" s="76" t="s">
        <v>924</v>
      </c>
      <c r="B500" s="8" t="s">
        <v>925</v>
      </c>
      <c r="C500" s="8"/>
      <c r="D500" s="9"/>
      <c r="E500" s="9"/>
      <c r="F500" s="8"/>
      <c r="G500" s="9"/>
      <c r="H500" s="10"/>
      <c r="I500"/>
    </row>
    <row r="501" spans="1:9" ht="36.950000000000003" customHeight="1" x14ac:dyDescent="0.25">
      <c r="A501" s="243" t="s">
        <v>926</v>
      </c>
      <c r="B501" s="354" t="s">
        <v>927</v>
      </c>
      <c r="C501" s="355"/>
      <c r="D501" s="355"/>
      <c r="E501" s="355"/>
      <c r="F501" s="355"/>
      <c r="G501" s="356"/>
      <c r="H501" s="288">
        <f>SUM(D502:D506)</f>
        <v>2</v>
      </c>
      <c r="I501" s="288">
        <f>COUNT(D502:D506)*2</f>
        <v>2</v>
      </c>
    </row>
    <row r="502" spans="1:9" ht="30" x14ac:dyDescent="0.25">
      <c r="A502" s="243" t="s">
        <v>928</v>
      </c>
      <c r="B502" s="8" t="s">
        <v>929</v>
      </c>
      <c r="C502" s="8" t="s">
        <v>1845</v>
      </c>
      <c r="D502" s="12">
        <v>2</v>
      </c>
      <c r="E502" s="9" t="s">
        <v>375</v>
      </c>
      <c r="F502" s="8"/>
      <c r="G502" s="230"/>
    </row>
    <row r="503" spans="1:9" s="24" customFormat="1" hidden="1" x14ac:dyDescent="0.25">
      <c r="A503" s="115"/>
      <c r="B503" s="18"/>
      <c r="C503" s="18" t="s">
        <v>1846</v>
      </c>
      <c r="D503" s="19"/>
      <c r="E503" s="20" t="s">
        <v>375</v>
      </c>
      <c r="F503" s="18"/>
      <c r="G503" s="21"/>
      <c r="H503" s="1"/>
      <c r="I503" s="2"/>
    </row>
    <row r="504" spans="1:9" s="24" customFormat="1" ht="30" hidden="1" x14ac:dyDescent="0.25">
      <c r="A504" s="115"/>
      <c r="B504" s="18"/>
      <c r="C504" s="18" t="s">
        <v>1847</v>
      </c>
      <c r="D504" s="19"/>
      <c r="E504" s="20" t="s">
        <v>375</v>
      </c>
      <c r="F504" s="18"/>
      <c r="G504" s="21"/>
      <c r="H504" s="1"/>
      <c r="I504" s="2"/>
    </row>
    <row r="505" spans="1:9" s="24" customFormat="1" hidden="1" x14ac:dyDescent="0.25">
      <c r="A505" s="115"/>
      <c r="B505" s="18"/>
      <c r="C505" s="18" t="s">
        <v>1848</v>
      </c>
      <c r="D505" s="19"/>
      <c r="E505" s="20" t="s">
        <v>375</v>
      </c>
      <c r="F505" s="18"/>
      <c r="G505" s="21"/>
      <c r="H505" s="1"/>
      <c r="I505" s="2"/>
    </row>
    <row r="506" spans="1:9" s="24" customFormat="1" hidden="1" x14ac:dyDescent="0.25">
      <c r="A506" s="115"/>
      <c r="B506" s="18"/>
      <c r="C506" s="18" t="s">
        <v>1849</v>
      </c>
      <c r="D506" s="19"/>
      <c r="E506" s="20" t="s">
        <v>375</v>
      </c>
      <c r="F506" s="18"/>
      <c r="G506" s="21"/>
      <c r="H506" s="1"/>
      <c r="I506" s="2"/>
    </row>
    <row r="507" spans="1:9" ht="45" hidden="1" customHeight="1" x14ac:dyDescent="0.25">
      <c r="A507" s="76" t="s">
        <v>930</v>
      </c>
      <c r="B507" s="8" t="s">
        <v>931</v>
      </c>
      <c r="C507" s="8"/>
      <c r="D507" s="9"/>
      <c r="E507" s="9"/>
      <c r="F507" s="8"/>
      <c r="G507" s="9"/>
      <c r="H507" s="10"/>
      <c r="I507"/>
    </row>
    <row r="510" spans="1:9" ht="46.5" x14ac:dyDescent="0.25">
      <c r="A510" s="357" t="s">
        <v>1850</v>
      </c>
      <c r="B510" s="357"/>
      <c r="C510" s="357"/>
    </row>
    <row r="511" spans="1:9" ht="72" x14ac:dyDescent="0.25">
      <c r="A511" s="246"/>
      <c r="B511" s="248" t="s">
        <v>2612</v>
      </c>
      <c r="C511" s="252">
        <f>D532</f>
        <v>100</v>
      </c>
    </row>
    <row r="512" spans="1:9" ht="28.5" x14ac:dyDescent="0.25">
      <c r="A512" s="247"/>
      <c r="B512" s="358" t="s">
        <v>934</v>
      </c>
      <c r="C512" s="359"/>
    </row>
    <row r="513" spans="1:9" ht="26.25" x14ac:dyDescent="0.25">
      <c r="A513" s="249" t="s">
        <v>935</v>
      </c>
      <c r="B513" s="250" t="s">
        <v>936</v>
      </c>
      <c r="C513" s="251">
        <f t="shared" ref="C513:C520" si="0">D524</f>
        <v>100</v>
      </c>
    </row>
    <row r="514" spans="1:9" ht="26.25" x14ac:dyDescent="0.25">
      <c r="A514" s="249" t="s">
        <v>937</v>
      </c>
      <c r="B514" s="250" t="s">
        <v>938</v>
      </c>
      <c r="C514" s="251">
        <f t="shared" si="0"/>
        <v>100</v>
      </c>
    </row>
    <row r="515" spans="1:9" ht="26.25" x14ac:dyDescent="0.25">
      <c r="A515" s="249" t="s">
        <v>939</v>
      </c>
      <c r="B515" s="250" t="s">
        <v>940</v>
      </c>
      <c r="C515" s="251">
        <f t="shared" si="0"/>
        <v>100</v>
      </c>
    </row>
    <row r="516" spans="1:9" ht="26.25" x14ac:dyDescent="0.25">
      <c r="A516" s="249" t="s">
        <v>941</v>
      </c>
      <c r="B516" s="250" t="s">
        <v>942</v>
      </c>
      <c r="C516" s="251">
        <f t="shared" si="0"/>
        <v>100</v>
      </c>
    </row>
    <row r="517" spans="1:9" ht="26.25" x14ac:dyDescent="0.25">
      <c r="A517" s="249" t="s">
        <v>943</v>
      </c>
      <c r="B517" s="250" t="s">
        <v>944</v>
      </c>
      <c r="C517" s="251">
        <f t="shared" si="0"/>
        <v>100</v>
      </c>
    </row>
    <row r="518" spans="1:9" ht="26.25" x14ac:dyDescent="0.25">
      <c r="A518" s="249" t="s">
        <v>945</v>
      </c>
      <c r="B518" s="250" t="s">
        <v>946</v>
      </c>
      <c r="C518" s="251">
        <f t="shared" si="0"/>
        <v>100</v>
      </c>
    </row>
    <row r="519" spans="1:9" ht="27" customHeight="1" x14ac:dyDescent="0.25">
      <c r="A519" s="249" t="s">
        <v>947</v>
      </c>
      <c r="B519" s="250" t="s">
        <v>948</v>
      </c>
      <c r="C519" s="251">
        <f t="shared" si="0"/>
        <v>100</v>
      </c>
    </row>
    <row r="520" spans="1:9" ht="26.25" x14ac:dyDescent="0.25">
      <c r="A520" s="249" t="s">
        <v>949</v>
      </c>
      <c r="B520" s="250" t="s">
        <v>950</v>
      </c>
      <c r="C520" s="251">
        <f t="shared" si="0"/>
        <v>100</v>
      </c>
    </row>
    <row r="521" spans="1:9" x14ac:dyDescent="0.25">
      <c r="A521" s="285"/>
      <c r="B521" s="286"/>
      <c r="C521" s="286"/>
      <c r="D521" s="287"/>
      <c r="E521" s="285"/>
      <c r="F521" s="111"/>
      <c r="G521" s="111"/>
    </row>
    <row r="522" spans="1:9" x14ac:dyDescent="0.25">
      <c r="A522" s="285"/>
      <c r="B522" s="286"/>
      <c r="C522" s="286"/>
      <c r="D522" s="287"/>
      <c r="E522" s="285"/>
      <c r="F522" s="111"/>
      <c r="G522" s="111"/>
    </row>
    <row r="523" spans="1:9" x14ac:dyDescent="0.25">
      <c r="A523" s="289"/>
      <c r="B523" s="289" t="s">
        <v>951</v>
      </c>
      <c r="C523" s="289" t="s">
        <v>952</v>
      </c>
      <c r="D523" s="290" t="s">
        <v>953</v>
      </c>
      <c r="E523" s="285"/>
      <c r="F523" s="111"/>
      <c r="G523" s="111"/>
    </row>
    <row r="524" spans="1:9" x14ac:dyDescent="0.25">
      <c r="A524" s="289" t="s">
        <v>935</v>
      </c>
      <c r="B524" s="289">
        <f>H4</f>
        <v>38</v>
      </c>
      <c r="C524" s="289">
        <f>I4</f>
        <v>38</v>
      </c>
      <c r="D524" s="291">
        <f t="shared" ref="D524:D532" si="1">B524*100/C524</f>
        <v>100</v>
      </c>
      <c r="E524" s="285"/>
      <c r="F524" s="111"/>
      <c r="G524" s="111"/>
    </row>
    <row r="525" spans="1:9" x14ac:dyDescent="0.25">
      <c r="A525" s="289" t="s">
        <v>937</v>
      </c>
      <c r="B525" s="289">
        <f>H56</f>
        <v>12</v>
      </c>
      <c r="C525" s="289">
        <f>I56</f>
        <v>12</v>
      </c>
      <c r="D525" s="291">
        <f t="shared" si="1"/>
        <v>100</v>
      </c>
      <c r="E525" s="285"/>
      <c r="F525" s="111"/>
      <c r="G525" s="111"/>
    </row>
    <row r="526" spans="1:9" x14ac:dyDescent="0.25">
      <c r="A526" s="289" t="s">
        <v>939</v>
      </c>
      <c r="B526" s="289">
        <f>H90</f>
        <v>36</v>
      </c>
      <c r="C526" s="289">
        <f>I90</f>
        <v>36</v>
      </c>
      <c r="D526" s="291">
        <f t="shared" si="1"/>
        <v>100</v>
      </c>
      <c r="E526" s="285"/>
      <c r="F526" s="111"/>
      <c r="G526" s="111"/>
    </row>
    <row r="527" spans="1:9" x14ac:dyDescent="0.25">
      <c r="A527" s="289" t="s">
        <v>941</v>
      </c>
      <c r="B527" s="289">
        <f>H139</f>
        <v>8</v>
      </c>
      <c r="C527" s="289">
        <f>I139</f>
        <v>8</v>
      </c>
      <c r="D527" s="291">
        <f t="shared" si="1"/>
        <v>100</v>
      </c>
      <c r="E527" s="285"/>
      <c r="F527" s="111"/>
      <c r="G527" s="111"/>
    </row>
    <row r="528" spans="1:9" s="41" customFormat="1" x14ac:dyDescent="0.25">
      <c r="A528" s="289" t="s">
        <v>943</v>
      </c>
      <c r="B528" s="289">
        <f>H202</f>
        <v>146</v>
      </c>
      <c r="C528" s="289">
        <f>I202</f>
        <v>146</v>
      </c>
      <c r="D528" s="291">
        <f t="shared" si="1"/>
        <v>100</v>
      </c>
      <c r="E528" s="285"/>
      <c r="F528" s="111"/>
      <c r="G528" s="111"/>
      <c r="H528" s="292"/>
      <c r="I528" s="292"/>
    </row>
    <row r="529" spans="1:9" x14ac:dyDescent="0.25">
      <c r="A529" s="289" t="s">
        <v>945</v>
      </c>
      <c r="B529" s="289">
        <f>H404</f>
        <v>34</v>
      </c>
      <c r="C529" s="289">
        <f>I404</f>
        <v>34</v>
      </c>
      <c r="D529" s="291">
        <f t="shared" si="1"/>
        <v>100</v>
      </c>
      <c r="E529" s="285"/>
      <c r="F529" s="111"/>
      <c r="G529" s="111">
        <v>0</v>
      </c>
    </row>
    <row r="530" spans="1:9" s="41" customFormat="1" x14ac:dyDescent="0.25">
      <c r="A530" s="289" t="s">
        <v>947</v>
      </c>
      <c r="B530" s="289">
        <f>H444</f>
        <v>6</v>
      </c>
      <c r="C530" s="289">
        <f>I444</f>
        <v>6</v>
      </c>
      <c r="D530" s="291">
        <f t="shared" si="1"/>
        <v>100</v>
      </c>
      <c r="E530" s="285"/>
      <c r="F530" s="111"/>
      <c r="G530" s="111">
        <v>1</v>
      </c>
      <c r="H530" s="292"/>
      <c r="I530" s="292"/>
    </row>
    <row r="531" spans="1:9" x14ac:dyDescent="0.25">
      <c r="A531" s="289" t="s">
        <v>949</v>
      </c>
      <c r="B531" s="289">
        <f>H469</f>
        <v>42</v>
      </c>
      <c r="C531" s="289">
        <f>I469</f>
        <v>42</v>
      </c>
      <c r="D531" s="291">
        <f t="shared" si="1"/>
        <v>100</v>
      </c>
      <c r="E531" s="285"/>
      <c r="F531" s="111"/>
      <c r="G531" s="111">
        <v>2</v>
      </c>
    </row>
    <row r="532" spans="1:9" x14ac:dyDescent="0.25">
      <c r="A532" s="289" t="s">
        <v>954</v>
      </c>
      <c r="B532" s="289">
        <f>SUM(B524:B531)</f>
        <v>322</v>
      </c>
      <c r="C532" s="289">
        <f>SUM(C524:C531)</f>
        <v>322</v>
      </c>
      <c r="D532" s="291">
        <f t="shared" si="1"/>
        <v>100</v>
      </c>
      <c r="E532" s="285"/>
      <c r="F532" s="111"/>
      <c r="G532" s="111"/>
    </row>
    <row r="533" spans="1:9" x14ac:dyDescent="0.25">
      <c r="A533" s="153"/>
      <c r="B533" s="154"/>
      <c r="C533" s="154"/>
      <c r="D533" s="112"/>
    </row>
  </sheetData>
  <sheetProtection algorithmName="SHA-512" hashValue="pedTNDgAA9WV+JYK71/rE37uvyWRWmznTOnwguDLxZnKew2PIuV/DjqGkbNjgDocNkaIpn3f41+67LMu8qK0Kw==" saltValue="AZB96ScuBj/J/q23xBOgpg==" spinCount="100000" sheet="1" objects="1" scenarios="1"/>
  <autoFilter ref="A3:G507">
    <filterColumn colId="0">
      <colorFilter dxfId="5"/>
    </filterColumn>
  </autoFilter>
  <mergeCells count="64">
    <mergeCell ref="B32:G32"/>
    <mergeCell ref="A1:G1"/>
    <mergeCell ref="A2:G2"/>
    <mergeCell ref="B4:G4"/>
    <mergeCell ref="B5:G5"/>
    <mergeCell ref="B16:G16"/>
    <mergeCell ref="B127:G127"/>
    <mergeCell ref="B40:G40"/>
    <mergeCell ref="B56:G56"/>
    <mergeCell ref="B57:G57"/>
    <mergeCell ref="B70:G70"/>
    <mergeCell ref="B77:G77"/>
    <mergeCell ref="B84:G84"/>
    <mergeCell ref="B90:G90"/>
    <mergeCell ref="B91:G91"/>
    <mergeCell ref="B106:G106"/>
    <mergeCell ref="B111:G111"/>
    <mergeCell ref="B120:G120"/>
    <mergeCell ref="B210:G210"/>
    <mergeCell ref="B139:G139"/>
    <mergeCell ref="B140:G140"/>
    <mergeCell ref="B156:G156"/>
    <mergeCell ref="B163:G163"/>
    <mergeCell ref="B168:G168"/>
    <mergeCell ref="B172:G172"/>
    <mergeCell ref="B177:G177"/>
    <mergeCell ref="B181:G181"/>
    <mergeCell ref="B185:G185"/>
    <mergeCell ref="B202:G202"/>
    <mergeCell ref="B203:G203"/>
    <mergeCell ref="B355:G355"/>
    <mergeCell ref="B216:G216"/>
    <mergeCell ref="B221:G221"/>
    <mergeCell ref="B235:G235"/>
    <mergeCell ref="B242:G242"/>
    <mergeCell ref="B247:G247"/>
    <mergeCell ref="B265:G265"/>
    <mergeCell ref="B271:G271"/>
    <mergeCell ref="B272:G272"/>
    <mergeCell ref="B317:G317"/>
    <mergeCell ref="B321:G321"/>
    <mergeCell ref="B325:G325"/>
    <mergeCell ref="B445:G445"/>
    <mergeCell ref="B372:G372"/>
    <mergeCell ref="B388:G388"/>
    <mergeCell ref="B389:G389"/>
    <mergeCell ref="B404:G404"/>
    <mergeCell ref="B405:G405"/>
    <mergeCell ref="B408:G408"/>
    <mergeCell ref="B417:G417"/>
    <mergeCell ref="B421:G421"/>
    <mergeCell ref="B427:G427"/>
    <mergeCell ref="B431:G431"/>
    <mergeCell ref="B444:G444"/>
    <mergeCell ref="B492:G492"/>
    <mergeCell ref="B501:G501"/>
    <mergeCell ref="A510:C510"/>
    <mergeCell ref="B512:C512"/>
    <mergeCell ref="B450:G450"/>
    <mergeCell ref="B454:G454"/>
    <mergeCell ref="B463:G463"/>
    <mergeCell ref="B469:G469"/>
    <mergeCell ref="B470:G470"/>
    <mergeCell ref="B482:G482"/>
  </mergeCells>
  <dataValidations count="2">
    <dataValidation type="list" showInputMessage="1" showErrorMessage="1" error="Please put only 0, 1 or 2" sqref="D6:D15 D17:D31 D35:D36 D59:D68 D71:D75 D78:D82 D85:D88 D92:D103 D108:D110 D112:D119 D121:D126 D128:D138 D145:D152 D158:D161 D204:D208 D211:D215 D222:D234 D236:D240 D248:D264 D268 D273:D316 D326:D354 D356:D371 D373:D387 D409:D416 D418:D420 D422:D426 D429:D430 D432:D442 D451 D455 D464:D468 D471:D480 D483:D487 D502:D506 D493:D499">
      <formula1>$G$529:$G$531</formula1>
    </dataValidation>
    <dataValidation type="list" allowBlank="1" showInputMessage="1" showErrorMessage="1" error="Please put only 0, 1 or 2" sqref="D1:D5 D16 D32:D34 D37:D58 D69:D70 D76:D77 D83:D84 D89:D91 D104:D107 D111 D120 D127 D139:D144 D153:D157 D162:D203 D209:D210 D216:D221 D235 D241:D247 D265:D267 D269:D272 D317:D325 D355 D372 D388:D408 D417 D421 D427:D428 D431 D443:D450 D452:D454 D456:D463 D469:D470 D481:D482 D488:D492 D500:D501 D507:D1048576">
      <formula1>$G$529:$G$531</formula1>
    </dataValidation>
  </dataValidations>
  <printOptions gridLines="1"/>
  <pageMargins left="0.7" right="0.7" top="0.75" bottom="0.75" header="0.3" footer="0.3"/>
  <pageSetup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C000"/>
  </sheetPr>
  <dimension ref="A1:L475"/>
  <sheetViews>
    <sheetView view="pageBreakPreview" zoomScale="90" zoomScaleNormal="80" zoomScaleSheetLayoutView="90" workbookViewId="0">
      <selection sqref="A1:G1"/>
    </sheetView>
  </sheetViews>
  <sheetFormatPr defaultColWidth="8.85546875" defaultRowHeight="15" x14ac:dyDescent="0.25"/>
  <cols>
    <col min="1" max="1" width="16.28515625" customWidth="1"/>
    <col min="2" max="2" width="36.42578125" style="15" customWidth="1"/>
    <col min="3" max="3" width="34.5703125" style="15" customWidth="1"/>
    <col min="4" max="4" width="11.42578125" style="109" customWidth="1"/>
    <col min="5" max="5" width="13.42578125" customWidth="1"/>
    <col min="6" max="6" width="28.5703125" customWidth="1"/>
    <col min="7" max="7" width="24" style="15" customWidth="1"/>
    <col min="8" max="8" width="12.28515625" style="288" hidden="1" customWidth="1"/>
    <col min="9" max="10" width="0" style="288" hidden="1" customWidth="1"/>
    <col min="11" max="12" width="8.85546875" style="254"/>
  </cols>
  <sheetData>
    <row r="1" spans="1:12" ht="21" customHeight="1" x14ac:dyDescent="0.25">
      <c r="A1" s="376" t="s">
        <v>2646</v>
      </c>
      <c r="B1" s="376"/>
      <c r="C1" s="376"/>
      <c r="D1" s="376"/>
      <c r="E1" s="376"/>
      <c r="F1" s="376"/>
      <c r="G1" s="377"/>
    </row>
    <row r="2" spans="1:12" ht="21" x14ac:dyDescent="0.25">
      <c r="A2" s="396" t="s">
        <v>2639</v>
      </c>
      <c r="B2" s="396"/>
      <c r="C2" s="396"/>
      <c r="D2" s="396"/>
      <c r="E2" s="396"/>
      <c r="F2" s="396"/>
      <c r="G2" s="396"/>
    </row>
    <row r="3" spans="1:12" ht="45" x14ac:dyDescent="0.25">
      <c r="A3" s="3" t="s">
        <v>0</v>
      </c>
      <c r="B3" s="3" t="s">
        <v>1</v>
      </c>
      <c r="C3" s="4" t="s">
        <v>2</v>
      </c>
      <c r="D3" s="4" t="s">
        <v>3</v>
      </c>
      <c r="E3" s="5" t="s">
        <v>4</v>
      </c>
      <c r="F3" s="4" t="s">
        <v>5</v>
      </c>
      <c r="G3" s="4" t="s">
        <v>6</v>
      </c>
    </row>
    <row r="4" spans="1:12" ht="21" x14ac:dyDescent="0.25">
      <c r="A4" s="261"/>
      <c r="B4" s="384" t="s">
        <v>7</v>
      </c>
      <c r="C4" s="385"/>
      <c r="D4" s="385"/>
      <c r="E4" s="385"/>
      <c r="F4" s="385"/>
      <c r="G4" s="386"/>
      <c r="H4" s="288">
        <f>H5+H11+H23</f>
        <v>18</v>
      </c>
      <c r="I4" s="288">
        <f>I5+I11+I23</f>
        <v>18</v>
      </c>
    </row>
    <row r="5" spans="1:12" ht="36.950000000000003" customHeight="1" x14ac:dyDescent="0.25">
      <c r="A5" s="262" t="s">
        <v>8</v>
      </c>
      <c r="B5" s="354" t="s">
        <v>9</v>
      </c>
      <c r="C5" s="355"/>
      <c r="D5" s="355"/>
      <c r="E5" s="355"/>
      <c r="F5" s="355"/>
      <c r="G5" s="378"/>
      <c r="H5" s="288">
        <f>SUM(D9)</f>
        <v>2</v>
      </c>
      <c r="I5" s="288">
        <f>COUNT(D9)*2</f>
        <v>2</v>
      </c>
    </row>
    <row r="6" spans="1:12" ht="31.5" hidden="1" x14ac:dyDescent="0.25">
      <c r="A6" s="6" t="s">
        <v>10</v>
      </c>
      <c r="B6" s="7" t="s">
        <v>11</v>
      </c>
      <c r="C6" s="8"/>
      <c r="D6" s="9"/>
      <c r="E6" s="9"/>
      <c r="F6" s="9"/>
      <c r="G6" s="9"/>
      <c r="H6" s="10"/>
      <c r="I6"/>
      <c r="J6"/>
      <c r="K6"/>
      <c r="L6"/>
    </row>
    <row r="7" spans="1:12" ht="31.5" hidden="1" x14ac:dyDescent="0.25">
      <c r="A7" s="6" t="s">
        <v>12</v>
      </c>
      <c r="B7" s="7" t="s">
        <v>13</v>
      </c>
      <c r="C7" s="8"/>
      <c r="D7" s="9"/>
      <c r="E7" s="9"/>
      <c r="F7" s="9"/>
      <c r="G7" s="9"/>
      <c r="H7" s="10"/>
      <c r="I7"/>
      <c r="J7"/>
      <c r="K7"/>
      <c r="L7"/>
    </row>
    <row r="8" spans="1:12" ht="15.75" hidden="1" x14ac:dyDescent="0.25">
      <c r="A8" s="6" t="s">
        <v>14</v>
      </c>
      <c r="B8" s="7" t="s">
        <v>15</v>
      </c>
      <c r="C8" s="8"/>
      <c r="D8" s="9"/>
      <c r="E8" s="9"/>
      <c r="F8" s="9"/>
      <c r="G8" s="9"/>
      <c r="H8" s="10"/>
      <c r="I8"/>
      <c r="J8"/>
      <c r="K8"/>
      <c r="L8"/>
    </row>
    <row r="9" spans="1:12" ht="31.5" x14ac:dyDescent="0.25">
      <c r="A9" s="261" t="s">
        <v>16</v>
      </c>
      <c r="B9" s="7" t="s">
        <v>17</v>
      </c>
      <c r="C9" s="11" t="s">
        <v>18</v>
      </c>
      <c r="D9" s="12">
        <v>2</v>
      </c>
      <c r="E9" s="9" t="s">
        <v>19</v>
      </c>
      <c r="F9" s="9"/>
      <c r="G9" s="13"/>
    </row>
    <row r="10" spans="1:12" ht="63" hidden="1" x14ac:dyDescent="0.25">
      <c r="A10" s="6" t="s">
        <v>20</v>
      </c>
      <c r="B10" s="14" t="s">
        <v>21</v>
      </c>
      <c r="D10" s="9"/>
      <c r="E10" s="9"/>
      <c r="F10" s="9"/>
      <c r="G10" s="9"/>
      <c r="H10" s="10"/>
      <c r="I10"/>
      <c r="J10"/>
      <c r="K10"/>
      <c r="L10"/>
    </row>
    <row r="11" spans="1:12" ht="36.950000000000003" customHeight="1" x14ac:dyDescent="0.25">
      <c r="A11" s="262" t="s">
        <v>22</v>
      </c>
      <c r="B11" s="354" t="s">
        <v>23</v>
      </c>
      <c r="C11" s="355"/>
      <c r="D11" s="355"/>
      <c r="E11" s="355"/>
      <c r="F11" s="355"/>
      <c r="G11" s="378"/>
      <c r="H11" s="288">
        <f>SUM(D13:D20)</f>
        <v>14</v>
      </c>
      <c r="I11" s="288">
        <f>COUNT(D13:D20)*2</f>
        <v>14</v>
      </c>
    </row>
    <row r="12" spans="1:12" ht="31.5" hidden="1" x14ac:dyDescent="0.25">
      <c r="A12" s="6" t="s">
        <v>24</v>
      </c>
      <c r="B12" s="7" t="s">
        <v>25</v>
      </c>
      <c r="C12" s="8"/>
      <c r="D12" s="9"/>
      <c r="E12" s="9"/>
      <c r="F12" s="9"/>
      <c r="G12" s="9"/>
      <c r="H12" s="10"/>
      <c r="I12"/>
      <c r="J12"/>
      <c r="K12"/>
      <c r="L12"/>
    </row>
    <row r="13" spans="1:12" ht="31.5" x14ac:dyDescent="0.25">
      <c r="A13" s="261" t="s">
        <v>26</v>
      </c>
      <c r="B13" s="7" t="s">
        <v>27</v>
      </c>
      <c r="C13" s="8" t="s">
        <v>28</v>
      </c>
      <c r="D13" s="12">
        <v>2</v>
      </c>
      <c r="E13" s="9" t="s">
        <v>19</v>
      </c>
      <c r="F13" s="9"/>
      <c r="G13" s="13"/>
    </row>
    <row r="14" spans="1:12" ht="15.75" x14ac:dyDescent="0.25">
      <c r="A14" s="261"/>
      <c r="B14" s="7"/>
      <c r="C14" s="8" t="s">
        <v>29</v>
      </c>
      <c r="D14" s="12">
        <v>2</v>
      </c>
      <c r="E14" s="9" t="s">
        <v>19</v>
      </c>
      <c r="F14" s="8" t="s">
        <v>30</v>
      </c>
      <c r="G14" s="13"/>
    </row>
    <row r="15" spans="1:12" ht="30" x14ac:dyDescent="0.25">
      <c r="A15" s="261"/>
      <c r="B15" s="7"/>
      <c r="C15" s="8" t="s">
        <v>31</v>
      </c>
      <c r="D15" s="12">
        <v>2</v>
      </c>
      <c r="E15" s="9" t="s">
        <v>19</v>
      </c>
      <c r="F15" s="9"/>
      <c r="G15" s="13"/>
    </row>
    <row r="16" spans="1:12" ht="30" x14ac:dyDescent="0.25">
      <c r="A16" s="261"/>
      <c r="B16" s="7"/>
      <c r="C16" s="8" t="s">
        <v>32</v>
      </c>
      <c r="D16" s="12">
        <v>2</v>
      </c>
      <c r="E16" s="9" t="s">
        <v>19</v>
      </c>
      <c r="F16" s="9"/>
      <c r="G16" s="13"/>
    </row>
    <row r="17" spans="1:12" ht="30" x14ac:dyDescent="0.25">
      <c r="A17" s="261"/>
      <c r="B17" s="7"/>
      <c r="C17" s="8" t="s">
        <v>33</v>
      </c>
      <c r="D17" s="12">
        <v>2</v>
      </c>
      <c r="E17" s="9" t="s">
        <v>19</v>
      </c>
      <c r="F17" s="9"/>
      <c r="G17" s="13"/>
    </row>
    <row r="18" spans="1:12" s="24" customFormat="1" ht="15.75" hidden="1" x14ac:dyDescent="0.25">
      <c r="A18" s="16"/>
      <c r="B18" s="17"/>
      <c r="C18" s="18" t="s">
        <v>34</v>
      </c>
      <c r="D18" s="19"/>
      <c r="E18" s="20" t="s">
        <v>19</v>
      </c>
      <c r="F18" s="20"/>
      <c r="G18" s="21"/>
      <c r="H18" s="22"/>
      <c r="I18" s="23"/>
    </row>
    <row r="19" spans="1:12" ht="31.5" x14ac:dyDescent="0.25">
      <c r="A19" s="261" t="s">
        <v>35</v>
      </c>
      <c r="B19" s="7" t="s">
        <v>36</v>
      </c>
      <c r="C19" s="8" t="s">
        <v>37</v>
      </c>
      <c r="D19" s="12">
        <v>2</v>
      </c>
      <c r="E19" s="9" t="s">
        <v>19</v>
      </c>
      <c r="F19" s="9"/>
      <c r="G19" s="13"/>
    </row>
    <row r="20" spans="1:12" ht="15.75" x14ac:dyDescent="0.25">
      <c r="A20" s="261"/>
      <c r="B20" s="7"/>
      <c r="C20" s="8" t="s">
        <v>38</v>
      </c>
      <c r="D20" s="12">
        <v>2</v>
      </c>
      <c r="E20" s="9" t="s">
        <v>19</v>
      </c>
      <c r="F20" s="9"/>
      <c r="G20" s="13"/>
    </row>
    <row r="21" spans="1:12" ht="31.5" hidden="1" x14ac:dyDescent="0.25">
      <c r="A21" s="6" t="s">
        <v>39</v>
      </c>
      <c r="B21" s="7" t="s">
        <v>40</v>
      </c>
      <c r="C21" s="8"/>
      <c r="D21" s="9"/>
      <c r="E21" s="9"/>
      <c r="F21" s="9"/>
      <c r="G21" s="9"/>
      <c r="H21" s="10"/>
      <c r="I21"/>
      <c r="J21"/>
      <c r="K21"/>
      <c r="L21"/>
    </row>
    <row r="22" spans="1:12" ht="31.5" hidden="1" x14ac:dyDescent="0.25">
      <c r="A22" s="6" t="s">
        <v>41</v>
      </c>
      <c r="B22" s="7" t="s">
        <v>42</v>
      </c>
      <c r="C22" s="8"/>
      <c r="D22" s="9"/>
      <c r="E22" s="9"/>
      <c r="F22" s="9"/>
      <c r="G22" s="9"/>
      <c r="H22" s="10"/>
      <c r="I22"/>
      <c r="J22"/>
      <c r="K22"/>
      <c r="L22"/>
    </row>
    <row r="23" spans="1:12" ht="36.950000000000003" customHeight="1" x14ac:dyDescent="0.25">
      <c r="A23" s="262" t="s">
        <v>43</v>
      </c>
      <c r="B23" s="354" t="s">
        <v>44</v>
      </c>
      <c r="C23" s="355"/>
      <c r="D23" s="355"/>
      <c r="E23" s="355"/>
      <c r="F23" s="355"/>
      <c r="G23" s="378"/>
      <c r="H23" s="288">
        <f>SUM(D24)</f>
        <v>2</v>
      </c>
      <c r="I23" s="288">
        <f>COUNT(D24)*2</f>
        <v>2</v>
      </c>
    </row>
    <row r="24" spans="1:12" ht="31.5" x14ac:dyDescent="0.25">
      <c r="A24" s="261" t="s">
        <v>45</v>
      </c>
      <c r="B24" s="7" t="s">
        <v>46</v>
      </c>
      <c r="C24" s="8" t="s">
        <v>47</v>
      </c>
      <c r="D24" s="12">
        <v>2</v>
      </c>
      <c r="E24" s="9" t="s">
        <v>19</v>
      </c>
      <c r="F24" s="9"/>
      <c r="G24" s="13"/>
    </row>
    <row r="25" spans="1:12" ht="31.5" hidden="1" x14ac:dyDescent="0.25">
      <c r="A25" s="6" t="s">
        <v>48</v>
      </c>
      <c r="B25" s="7" t="s">
        <v>49</v>
      </c>
      <c r="C25" s="8"/>
      <c r="D25" s="9"/>
      <c r="E25" s="9"/>
      <c r="F25" s="9"/>
      <c r="G25" s="9"/>
      <c r="H25" s="10"/>
      <c r="I25"/>
      <c r="J25"/>
      <c r="K25"/>
      <c r="L25"/>
    </row>
    <row r="26" spans="1:12" ht="31.5" hidden="1" x14ac:dyDescent="0.25">
      <c r="A26" s="6" t="s">
        <v>50</v>
      </c>
      <c r="B26" s="7" t="s">
        <v>51</v>
      </c>
      <c r="C26" s="8"/>
      <c r="D26" s="9"/>
      <c r="E26" s="9"/>
      <c r="F26" s="9"/>
      <c r="G26" s="9"/>
      <c r="H26" s="10"/>
      <c r="I26"/>
      <c r="J26"/>
      <c r="K26"/>
      <c r="L26"/>
    </row>
    <row r="27" spans="1:12" ht="31.5" hidden="1" x14ac:dyDescent="0.25">
      <c r="A27" s="6" t="s">
        <v>52</v>
      </c>
      <c r="B27" s="7" t="s">
        <v>53</v>
      </c>
      <c r="C27" s="8"/>
      <c r="D27" s="9"/>
      <c r="E27" s="9"/>
      <c r="F27" s="9"/>
      <c r="G27" s="9"/>
      <c r="H27" s="10"/>
      <c r="I27"/>
      <c r="J27"/>
      <c r="K27"/>
      <c r="L27"/>
    </row>
    <row r="28" spans="1:12" ht="15.75" hidden="1" x14ac:dyDescent="0.25">
      <c r="A28" s="25" t="s">
        <v>54</v>
      </c>
      <c r="B28" s="26" t="s">
        <v>55</v>
      </c>
      <c r="C28" s="27"/>
      <c r="D28" s="28"/>
      <c r="E28" s="28"/>
      <c r="F28" s="28"/>
      <c r="G28" s="28"/>
      <c r="H28" s="10"/>
      <c r="I28"/>
      <c r="J28"/>
      <c r="K28"/>
      <c r="L28"/>
    </row>
    <row r="29" spans="1:12" s="29" customFormat="1" ht="31.5" hidden="1" x14ac:dyDescent="0.25">
      <c r="A29" s="25" t="s">
        <v>56</v>
      </c>
      <c r="B29" s="7" t="s">
        <v>57</v>
      </c>
      <c r="C29" s="8"/>
      <c r="D29" s="9"/>
      <c r="E29" s="9"/>
      <c r="F29" s="9"/>
      <c r="G29" s="9"/>
      <c r="H29" s="9"/>
    </row>
    <row r="30" spans="1:12" s="29" customFormat="1" ht="15.75" hidden="1" x14ac:dyDescent="0.25">
      <c r="A30" s="25" t="s">
        <v>58</v>
      </c>
      <c r="B30" s="7" t="s">
        <v>59</v>
      </c>
      <c r="C30" s="8"/>
      <c r="D30" s="9"/>
      <c r="E30" s="9"/>
      <c r="F30" s="9"/>
      <c r="G30" s="9"/>
      <c r="H30" s="9"/>
    </row>
    <row r="31" spans="1:12" ht="15.75" hidden="1" x14ac:dyDescent="0.25">
      <c r="A31" s="30" t="s">
        <v>60</v>
      </c>
      <c r="B31" s="393" t="s">
        <v>61</v>
      </c>
      <c r="C31" s="394"/>
      <c r="D31" s="394"/>
      <c r="E31" s="394"/>
      <c r="F31" s="394"/>
      <c r="G31" s="395"/>
      <c r="H31" s="10"/>
      <c r="I31"/>
      <c r="J31"/>
      <c r="K31"/>
      <c r="L31"/>
    </row>
    <row r="32" spans="1:12" ht="47.25" hidden="1" x14ac:dyDescent="0.25">
      <c r="A32" s="6" t="s">
        <v>62</v>
      </c>
      <c r="B32" s="31" t="s">
        <v>63</v>
      </c>
      <c r="C32" s="8"/>
      <c r="D32" s="9"/>
      <c r="E32" s="9"/>
      <c r="F32" s="9"/>
      <c r="G32" s="9"/>
      <c r="H32" s="10"/>
      <c r="I32"/>
      <c r="J32"/>
      <c r="K32"/>
      <c r="L32"/>
    </row>
    <row r="33" spans="1:12" ht="47.25" hidden="1" x14ac:dyDescent="0.25">
      <c r="A33" s="6" t="s">
        <v>64</v>
      </c>
      <c r="B33" s="31" t="s">
        <v>65</v>
      </c>
      <c r="C33" s="8"/>
      <c r="D33" s="9"/>
      <c r="E33" s="9"/>
      <c r="F33" s="9"/>
      <c r="G33" s="9"/>
      <c r="H33" s="10"/>
      <c r="I33"/>
      <c r="J33"/>
      <c r="K33"/>
      <c r="L33"/>
    </row>
    <row r="34" spans="1:12" ht="47.25" hidden="1" x14ac:dyDescent="0.25">
      <c r="A34" s="6" t="s">
        <v>66</v>
      </c>
      <c r="B34" s="31" t="s">
        <v>67</v>
      </c>
      <c r="C34" s="8"/>
      <c r="D34" s="9"/>
      <c r="E34" s="9"/>
      <c r="F34" s="9"/>
      <c r="G34" s="9"/>
      <c r="H34" s="10"/>
      <c r="I34"/>
      <c r="J34"/>
      <c r="K34"/>
      <c r="L34"/>
    </row>
    <row r="35" spans="1:12" ht="47.25" hidden="1" x14ac:dyDescent="0.25">
      <c r="A35" s="6" t="s">
        <v>68</v>
      </c>
      <c r="B35" s="31" t="s">
        <v>69</v>
      </c>
      <c r="C35" s="8"/>
      <c r="D35" s="9"/>
      <c r="E35" s="9"/>
      <c r="F35" s="9"/>
      <c r="G35" s="9"/>
      <c r="H35" s="10"/>
      <c r="I35"/>
      <c r="J35"/>
      <c r="K35"/>
      <c r="L35"/>
    </row>
    <row r="36" spans="1:12" ht="47.25" hidden="1" x14ac:dyDescent="0.25">
      <c r="A36" s="6" t="s">
        <v>70</v>
      </c>
      <c r="B36" s="31" t="s">
        <v>71</v>
      </c>
      <c r="C36" s="8"/>
      <c r="D36" s="9"/>
      <c r="E36" s="9"/>
      <c r="F36" s="9"/>
      <c r="G36" s="9"/>
      <c r="H36" s="10"/>
      <c r="I36"/>
      <c r="J36"/>
      <c r="K36"/>
      <c r="L36"/>
    </row>
    <row r="37" spans="1:12" ht="47.25" hidden="1" x14ac:dyDescent="0.25">
      <c r="A37" s="6" t="s">
        <v>72</v>
      </c>
      <c r="B37" s="31" t="s">
        <v>73</v>
      </c>
      <c r="C37" s="8"/>
      <c r="D37" s="9"/>
      <c r="E37" s="9"/>
      <c r="F37" s="9"/>
      <c r="G37" s="9"/>
      <c r="H37" s="10"/>
      <c r="I37"/>
      <c r="J37"/>
      <c r="K37"/>
      <c r="L37"/>
    </row>
    <row r="38" spans="1:12" ht="47.25" hidden="1" x14ac:dyDescent="0.25">
      <c r="A38" s="6" t="s">
        <v>74</v>
      </c>
      <c r="B38" s="31" t="s">
        <v>75</v>
      </c>
      <c r="C38" s="8"/>
      <c r="D38" s="9"/>
      <c r="E38" s="9"/>
      <c r="F38" s="9"/>
      <c r="G38" s="9"/>
      <c r="H38" s="10"/>
      <c r="I38"/>
      <c r="J38"/>
      <c r="K38"/>
      <c r="L38"/>
    </row>
    <row r="39" spans="1:12" ht="78.75" hidden="1" x14ac:dyDescent="0.25">
      <c r="A39" s="6" t="s">
        <v>76</v>
      </c>
      <c r="B39" s="31" t="s">
        <v>77</v>
      </c>
      <c r="C39" s="8"/>
      <c r="D39" s="9"/>
      <c r="E39" s="9"/>
      <c r="F39" s="9"/>
      <c r="G39" s="9"/>
      <c r="H39" s="10"/>
      <c r="I39"/>
      <c r="J39"/>
      <c r="K39"/>
      <c r="L39"/>
    </row>
    <row r="40" spans="1:12" ht="47.25" hidden="1" x14ac:dyDescent="0.25">
      <c r="A40" s="6" t="s">
        <v>78</v>
      </c>
      <c r="B40" s="31" t="s">
        <v>79</v>
      </c>
      <c r="C40" s="8"/>
      <c r="D40" s="9"/>
      <c r="E40" s="9"/>
      <c r="F40" s="9"/>
      <c r="G40" s="9"/>
      <c r="H40" s="10"/>
      <c r="I40"/>
      <c r="J40"/>
      <c r="K40"/>
      <c r="L40"/>
    </row>
    <row r="41" spans="1:12" ht="47.25" hidden="1" x14ac:dyDescent="0.25">
      <c r="A41" s="6" t="s">
        <v>80</v>
      </c>
      <c r="B41" s="31" t="s">
        <v>81</v>
      </c>
      <c r="C41" s="8"/>
      <c r="D41" s="9"/>
      <c r="E41" s="9"/>
      <c r="F41" s="9"/>
      <c r="G41" s="9"/>
      <c r="H41" s="10"/>
      <c r="I41"/>
      <c r="J41"/>
      <c r="K41"/>
      <c r="L41"/>
    </row>
    <row r="42" spans="1:12" ht="31.5" hidden="1" x14ac:dyDescent="0.25">
      <c r="A42" s="6" t="s">
        <v>82</v>
      </c>
      <c r="B42" s="31" t="s">
        <v>83</v>
      </c>
      <c r="C42" s="8"/>
      <c r="D42" s="9"/>
      <c r="E42" s="9"/>
      <c r="F42" s="9"/>
      <c r="G42" s="9"/>
      <c r="H42" s="10"/>
      <c r="I42"/>
      <c r="J42"/>
      <c r="K42"/>
      <c r="L42"/>
    </row>
    <row r="43" spans="1:12" ht="31.5" hidden="1" x14ac:dyDescent="0.25">
      <c r="A43" s="6" t="s">
        <v>84</v>
      </c>
      <c r="B43" s="31" t="s">
        <v>85</v>
      </c>
      <c r="C43" s="8"/>
      <c r="D43" s="9"/>
      <c r="E43" s="9"/>
      <c r="F43" s="9"/>
      <c r="G43" s="9"/>
      <c r="H43" s="10"/>
      <c r="I43"/>
      <c r="J43"/>
      <c r="K43"/>
      <c r="L43"/>
    </row>
    <row r="44" spans="1:12" ht="47.25" hidden="1" x14ac:dyDescent="0.25">
      <c r="A44" s="6" t="s">
        <v>86</v>
      </c>
      <c r="B44" s="31" t="s">
        <v>87</v>
      </c>
      <c r="C44" s="8"/>
      <c r="D44" s="9"/>
      <c r="E44" s="9"/>
      <c r="F44" s="9"/>
      <c r="G44" s="9"/>
      <c r="H44" s="10"/>
      <c r="I44"/>
      <c r="J44"/>
      <c r="K44"/>
      <c r="L44"/>
    </row>
    <row r="45" spans="1:12" ht="31.5" hidden="1" x14ac:dyDescent="0.25">
      <c r="A45" s="6" t="s">
        <v>88</v>
      </c>
      <c r="B45" s="31" t="s">
        <v>89</v>
      </c>
      <c r="C45" s="8"/>
      <c r="D45" s="9"/>
      <c r="E45" s="9"/>
      <c r="F45" s="9"/>
      <c r="G45" s="9"/>
      <c r="H45" s="10"/>
      <c r="I45"/>
      <c r="J45"/>
      <c r="K45"/>
      <c r="L45"/>
    </row>
    <row r="46" spans="1:12" ht="45" hidden="1" x14ac:dyDescent="0.25">
      <c r="A46" s="6" t="s">
        <v>90</v>
      </c>
      <c r="B46" s="11" t="s">
        <v>91</v>
      </c>
      <c r="C46" s="8"/>
      <c r="D46" s="9"/>
      <c r="E46" s="9"/>
      <c r="F46" s="9"/>
      <c r="G46" s="9"/>
      <c r="H46" s="10"/>
      <c r="I46"/>
      <c r="J46"/>
      <c r="K46"/>
      <c r="L46"/>
    </row>
    <row r="47" spans="1:12" ht="21" x14ac:dyDescent="0.25">
      <c r="A47" s="261"/>
      <c r="B47" s="384" t="s">
        <v>92</v>
      </c>
      <c r="C47" s="385"/>
      <c r="D47" s="385"/>
      <c r="E47" s="385"/>
      <c r="F47" s="385"/>
      <c r="G47" s="386"/>
      <c r="H47" s="288">
        <f>H48+H57+H63+H68</f>
        <v>10</v>
      </c>
      <c r="I47" s="288">
        <f>I48+I57+I63+I68</f>
        <v>10</v>
      </c>
    </row>
    <row r="48" spans="1:12" ht="36.950000000000003" customHeight="1" x14ac:dyDescent="0.25">
      <c r="A48" s="262" t="s">
        <v>93</v>
      </c>
      <c r="B48" s="354" t="s">
        <v>94</v>
      </c>
      <c r="C48" s="355"/>
      <c r="D48" s="355"/>
      <c r="E48" s="355"/>
      <c r="F48" s="355"/>
      <c r="G48" s="378"/>
      <c r="H48" s="288">
        <f>SUM(D50:D55)</f>
        <v>4</v>
      </c>
      <c r="I48" s="288">
        <f>COUNT(D50:D55)*2</f>
        <v>4</v>
      </c>
    </row>
    <row r="49" spans="1:12" ht="31.5" hidden="1" x14ac:dyDescent="0.25">
      <c r="A49" s="6" t="s">
        <v>95</v>
      </c>
      <c r="B49" s="32" t="s">
        <v>96</v>
      </c>
      <c r="C49" s="8"/>
      <c r="D49" s="9"/>
      <c r="E49" s="9"/>
      <c r="F49" s="9"/>
      <c r="G49" s="9"/>
      <c r="H49" s="10"/>
      <c r="I49"/>
      <c r="J49"/>
      <c r="K49"/>
      <c r="L49"/>
    </row>
    <row r="50" spans="1:12" ht="60" x14ac:dyDescent="0.25">
      <c r="A50" s="261" t="s">
        <v>97</v>
      </c>
      <c r="B50" s="32" t="s">
        <v>98</v>
      </c>
      <c r="C50" s="11" t="s">
        <v>99</v>
      </c>
      <c r="D50" s="12">
        <v>2</v>
      </c>
      <c r="E50" s="9" t="s">
        <v>100</v>
      </c>
      <c r="F50" s="8" t="s">
        <v>101</v>
      </c>
      <c r="G50" s="13"/>
    </row>
    <row r="51" spans="1:12" ht="47.25" hidden="1" x14ac:dyDescent="0.25">
      <c r="A51" s="6" t="s">
        <v>102</v>
      </c>
      <c r="B51" s="32" t="s">
        <v>103</v>
      </c>
      <c r="C51" s="8"/>
      <c r="D51" s="9"/>
      <c r="E51" s="9"/>
      <c r="F51" s="9"/>
      <c r="G51" s="13"/>
      <c r="H51" s="10"/>
      <c r="I51"/>
      <c r="J51"/>
      <c r="K51"/>
      <c r="L51"/>
    </row>
    <row r="52" spans="1:12" ht="47.25" hidden="1" x14ac:dyDescent="0.25">
      <c r="A52" s="6" t="s">
        <v>104</v>
      </c>
      <c r="B52" s="32" t="s">
        <v>105</v>
      </c>
      <c r="C52" s="33"/>
      <c r="D52" s="34"/>
      <c r="E52" s="34"/>
      <c r="G52" s="13"/>
      <c r="H52" s="10"/>
      <c r="I52"/>
      <c r="J52"/>
      <c r="K52"/>
      <c r="L52"/>
    </row>
    <row r="53" spans="1:12" ht="31.5" hidden="1" x14ac:dyDescent="0.25">
      <c r="A53" s="6" t="s">
        <v>106</v>
      </c>
      <c r="B53" s="32" t="s">
        <v>107</v>
      </c>
      <c r="C53" s="8"/>
      <c r="D53" s="9"/>
      <c r="E53" s="9"/>
      <c r="F53" s="9"/>
      <c r="G53" s="13"/>
      <c r="H53" s="10"/>
      <c r="I53"/>
      <c r="J53"/>
      <c r="K53"/>
      <c r="L53"/>
    </row>
    <row r="54" spans="1:12" ht="47.25" x14ac:dyDescent="0.25">
      <c r="A54" s="261" t="s">
        <v>108</v>
      </c>
      <c r="B54" s="7" t="s">
        <v>109</v>
      </c>
      <c r="C54" s="8" t="s">
        <v>110</v>
      </c>
      <c r="D54" s="12">
        <v>2</v>
      </c>
      <c r="E54" s="9" t="s">
        <v>111</v>
      </c>
      <c r="F54" s="8" t="s">
        <v>112</v>
      </c>
      <c r="G54" s="13"/>
    </row>
    <row r="55" spans="1:12" s="24" customFormat="1" ht="60" hidden="1" x14ac:dyDescent="0.25">
      <c r="A55" s="16" t="s">
        <v>113</v>
      </c>
      <c r="B55" s="17" t="s">
        <v>114</v>
      </c>
      <c r="C55" s="18" t="s">
        <v>115</v>
      </c>
      <c r="D55" s="19"/>
      <c r="E55" s="20" t="s">
        <v>116</v>
      </c>
      <c r="F55" s="18" t="s">
        <v>117</v>
      </c>
      <c r="G55" s="21"/>
      <c r="H55" s="22"/>
      <c r="I55" s="23"/>
    </row>
    <row r="56" spans="1:12" ht="47.25" hidden="1" x14ac:dyDescent="0.25">
      <c r="A56" s="6" t="s">
        <v>118</v>
      </c>
      <c r="B56" s="7" t="s">
        <v>119</v>
      </c>
      <c r="C56" s="8"/>
      <c r="D56" s="9"/>
      <c r="E56" s="9"/>
      <c r="F56" s="9"/>
      <c r="G56" s="9"/>
      <c r="H56" s="10"/>
      <c r="I56"/>
      <c r="J56"/>
      <c r="K56"/>
      <c r="L56"/>
    </row>
    <row r="57" spans="1:12" ht="36.950000000000003" customHeight="1" x14ac:dyDescent="0.25">
      <c r="A57" s="262" t="s">
        <v>120</v>
      </c>
      <c r="B57" s="354" t="s">
        <v>121</v>
      </c>
      <c r="C57" s="355"/>
      <c r="D57" s="355"/>
      <c r="E57" s="355"/>
      <c r="F57" s="355"/>
      <c r="G57" s="378"/>
      <c r="H57" s="288">
        <f>SUM(D58:D59)</f>
        <v>2</v>
      </c>
      <c r="I57" s="288">
        <f>COUNT(D58:D59)*2</f>
        <v>2</v>
      </c>
    </row>
    <row r="58" spans="1:12" ht="45" x14ac:dyDescent="0.25">
      <c r="A58" s="261" t="s">
        <v>122</v>
      </c>
      <c r="B58" s="7" t="s">
        <v>123</v>
      </c>
      <c r="C58" s="8" t="s">
        <v>124</v>
      </c>
      <c r="D58" s="12">
        <v>2</v>
      </c>
      <c r="E58" s="9" t="s">
        <v>125</v>
      </c>
      <c r="F58" s="9"/>
      <c r="G58" s="13"/>
    </row>
    <row r="59" spans="1:12" s="24" customFormat="1" ht="30" hidden="1" x14ac:dyDescent="0.25">
      <c r="A59" s="16"/>
      <c r="B59" s="17"/>
      <c r="C59" s="18" t="s">
        <v>126</v>
      </c>
      <c r="D59" s="19"/>
      <c r="E59" s="20" t="s">
        <v>127</v>
      </c>
      <c r="F59" s="20"/>
      <c r="G59" s="21"/>
      <c r="H59" s="22"/>
      <c r="I59" s="23"/>
    </row>
    <row r="60" spans="1:12" ht="63" hidden="1" x14ac:dyDescent="0.25">
      <c r="A60" s="6" t="s">
        <v>128</v>
      </c>
      <c r="B60" s="7" t="s">
        <v>129</v>
      </c>
      <c r="C60" s="8"/>
      <c r="D60" s="9"/>
      <c r="E60" s="9"/>
      <c r="F60" s="9"/>
      <c r="G60" s="9"/>
      <c r="H60" s="10"/>
      <c r="I60"/>
      <c r="J60"/>
      <c r="K60"/>
      <c r="L60"/>
    </row>
    <row r="61" spans="1:12" ht="31.5" hidden="1" x14ac:dyDescent="0.25">
      <c r="A61" s="6" t="s">
        <v>130</v>
      </c>
      <c r="B61" s="7" t="s">
        <v>131</v>
      </c>
      <c r="C61" s="35"/>
      <c r="D61" s="9"/>
      <c r="E61" s="9"/>
      <c r="F61" s="8"/>
      <c r="G61" s="9"/>
      <c r="H61" s="10"/>
      <c r="I61"/>
      <c r="J61"/>
      <c r="K61"/>
      <c r="L61"/>
    </row>
    <row r="62" spans="1:12" ht="47.25" hidden="1" x14ac:dyDescent="0.25">
      <c r="A62" s="6" t="s">
        <v>132</v>
      </c>
      <c r="B62" s="7" t="s">
        <v>133</v>
      </c>
      <c r="C62" s="8"/>
      <c r="D62" s="9"/>
      <c r="E62" s="9"/>
      <c r="F62" s="9"/>
      <c r="G62" s="9"/>
      <c r="H62" s="10"/>
      <c r="I62"/>
      <c r="J62"/>
      <c r="K62"/>
      <c r="L62"/>
    </row>
    <row r="63" spans="1:12" ht="36.950000000000003" customHeight="1" x14ac:dyDescent="0.25">
      <c r="A63" s="262" t="s">
        <v>134</v>
      </c>
      <c r="B63" s="354" t="s">
        <v>135</v>
      </c>
      <c r="C63" s="355"/>
      <c r="D63" s="355"/>
      <c r="E63" s="355"/>
      <c r="F63" s="355"/>
      <c r="G63" s="378"/>
      <c r="H63" s="288">
        <f>SUM(D64)</f>
        <v>2</v>
      </c>
      <c r="I63" s="288">
        <f>COUNT(D64)*2</f>
        <v>2</v>
      </c>
    </row>
    <row r="64" spans="1:12" ht="45" x14ac:dyDescent="0.25">
      <c r="A64" s="261" t="s">
        <v>136</v>
      </c>
      <c r="B64" s="7" t="s">
        <v>137</v>
      </c>
      <c r="C64" s="8" t="s">
        <v>138</v>
      </c>
      <c r="D64" s="12">
        <v>2</v>
      </c>
      <c r="E64" s="9" t="s">
        <v>100</v>
      </c>
      <c r="F64" s="9"/>
      <c r="G64" s="13"/>
    </row>
    <row r="65" spans="1:12" ht="47.25" hidden="1" x14ac:dyDescent="0.25">
      <c r="A65" s="6" t="s">
        <v>139</v>
      </c>
      <c r="B65" s="7" t="s">
        <v>140</v>
      </c>
      <c r="C65" s="8"/>
      <c r="D65" s="9"/>
      <c r="E65" s="9"/>
      <c r="F65" s="9"/>
      <c r="G65" s="9"/>
      <c r="H65" s="10"/>
      <c r="I65"/>
      <c r="J65"/>
      <c r="K65"/>
      <c r="L65"/>
    </row>
    <row r="66" spans="1:12" ht="47.25" hidden="1" x14ac:dyDescent="0.25">
      <c r="A66" s="6" t="s">
        <v>141</v>
      </c>
      <c r="B66" s="7" t="s">
        <v>142</v>
      </c>
      <c r="C66" s="33"/>
      <c r="D66" s="9"/>
      <c r="E66" s="9"/>
      <c r="F66" s="9"/>
      <c r="G66" s="9"/>
      <c r="H66" s="10"/>
      <c r="I66"/>
      <c r="J66"/>
      <c r="K66"/>
      <c r="L66"/>
    </row>
    <row r="67" spans="1:12" ht="78.75" hidden="1" x14ac:dyDescent="0.25">
      <c r="A67" s="6" t="s">
        <v>143</v>
      </c>
      <c r="B67" s="7" t="s">
        <v>144</v>
      </c>
      <c r="C67" s="8"/>
      <c r="D67" s="9"/>
      <c r="E67" s="9"/>
      <c r="F67" s="8"/>
      <c r="G67" s="9"/>
      <c r="H67" s="10"/>
      <c r="I67"/>
      <c r="J67"/>
      <c r="K67"/>
      <c r="L67"/>
    </row>
    <row r="68" spans="1:12" ht="36.950000000000003" customHeight="1" x14ac:dyDescent="0.25">
      <c r="A68" s="262" t="s">
        <v>145</v>
      </c>
      <c r="B68" s="354" t="s">
        <v>146</v>
      </c>
      <c r="C68" s="355"/>
      <c r="D68" s="355"/>
      <c r="E68" s="355"/>
      <c r="F68" s="355"/>
      <c r="G68" s="378"/>
      <c r="H68" s="288">
        <f>SUM(D69)</f>
        <v>2</v>
      </c>
      <c r="I68" s="288">
        <f>COUNT(D69)*2</f>
        <v>2</v>
      </c>
    </row>
    <row r="69" spans="1:12" ht="63" x14ac:dyDescent="0.25">
      <c r="A69" s="261" t="s">
        <v>147</v>
      </c>
      <c r="B69" s="7" t="s">
        <v>148</v>
      </c>
      <c r="C69" s="8" t="s">
        <v>149</v>
      </c>
      <c r="D69" s="12">
        <v>2</v>
      </c>
      <c r="E69" s="9" t="s">
        <v>150</v>
      </c>
      <c r="F69" s="8" t="s">
        <v>151</v>
      </c>
      <c r="G69" s="13"/>
    </row>
    <row r="70" spans="1:12" ht="47.25" hidden="1" x14ac:dyDescent="0.25">
      <c r="A70" s="6" t="s">
        <v>152</v>
      </c>
      <c r="B70" s="7" t="s">
        <v>153</v>
      </c>
      <c r="C70" s="8"/>
      <c r="D70" s="9"/>
      <c r="E70" s="9"/>
      <c r="F70" s="9"/>
      <c r="G70" s="9"/>
      <c r="H70" s="10"/>
      <c r="I70"/>
      <c r="J70"/>
      <c r="K70"/>
      <c r="L70"/>
    </row>
    <row r="71" spans="1:12" ht="47.25" hidden="1" x14ac:dyDescent="0.25">
      <c r="A71" s="6" t="s">
        <v>154</v>
      </c>
      <c r="B71" s="7" t="s">
        <v>155</v>
      </c>
      <c r="C71" s="8"/>
      <c r="D71" s="9"/>
      <c r="E71" s="9"/>
      <c r="F71" s="9"/>
      <c r="G71" s="9"/>
      <c r="H71" s="10"/>
      <c r="I71"/>
      <c r="J71"/>
      <c r="K71"/>
      <c r="L71"/>
    </row>
    <row r="72" spans="1:12" ht="63" hidden="1" x14ac:dyDescent="0.25">
      <c r="A72" s="6" t="s">
        <v>156</v>
      </c>
      <c r="B72" s="7" t="s">
        <v>157</v>
      </c>
      <c r="C72" s="8"/>
      <c r="D72" s="9"/>
      <c r="E72" s="9"/>
      <c r="F72" s="9"/>
      <c r="G72" s="9"/>
      <c r="H72" s="10"/>
      <c r="I72"/>
      <c r="J72"/>
      <c r="K72"/>
      <c r="L72"/>
    </row>
    <row r="73" spans="1:12" ht="63" hidden="1" x14ac:dyDescent="0.25">
      <c r="A73" s="6" t="s">
        <v>158</v>
      </c>
      <c r="B73" s="7" t="s">
        <v>159</v>
      </c>
      <c r="C73" s="8"/>
      <c r="D73" s="9"/>
      <c r="E73" s="9"/>
      <c r="F73" s="9"/>
      <c r="G73" s="9"/>
      <c r="H73" s="10"/>
      <c r="I73"/>
      <c r="J73"/>
      <c r="K73"/>
      <c r="L73"/>
    </row>
    <row r="74" spans="1:12" ht="21" x14ac:dyDescent="0.25">
      <c r="A74" s="261"/>
      <c r="B74" s="384" t="s">
        <v>160</v>
      </c>
      <c r="C74" s="385"/>
      <c r="D74" s="385"/>
      <c r="E74" s="385"/>
      <c r="F74" s="385"/>
      <c r="G74" s="386"/>
      <c r="H74" s="288">
        <f>H75+H88+H93+H107+H120</f>
        <v>72</v>
      </c>
      <c r="I74" s="288">
        <f>I75+I88+I93+I107+I120</f>
        <v>72</v>
      </c>
    </row>
    <row r="75" spans="1:12" ht="36.950000000000003" customHeight="1" x14ac:dyDescent="0.25">
      <c r="A75" s="262" t="s">
        <v>161</v>
      </c>
      <c r="B75" s="354" t="s">
        <v>162</v>
      </c>
      <c r="C75" s="355"/>
      <c r="D75" s="355"/>
      <c r="E75" s="355"/>
      <c r="F75" s="355"/>
      <c r="G75" s="378"/>
      <c r="H75" s="288">
        <f>SUM(D76:D85)</f>
        <v>12</v>
      </c>
      <c r="I75" s="288">
        <f>COUNT(D76:D85)*2</f>
        <v>12</v>
      </c>
    </row>
    <row r="76" spans="1:12" s="41" customFormat="1" ht="135" x14ac:dyDescent="0.25">
      <c r="A76" s="261" t="s">
        <v>163</v>
      </c>
      <c r="B76" s="32" t="s">
        <v>164</v>
      </c>
      <c r="C76" s="36" t="s">
        <v>165</v>
      </c>
      <c r="D76" s="37">
        <v>2</v>
      </c>
      <c r="E76" s="38" t="s">
        <v>127</v>
      </c>
      <c r="F76" s="39" t="s">
        <v>166</v>
      </c>
      <c r="G76" s="40"/>
      <c r="H76" s="292"/>
      <c r="I76" s="292"/>
      <c r="J76" s="292"/>
      <c r="K76" s="255"/>
      <c r="L76" s="255"/>
    </row>
    <row r="77" spans="1:12" ht="31.5" x14ac:dyDescent="0.25">
      <c r="A77" s="261" t="s">
        <v>167</v>
      </c>
      <c r="B77" s="32" t="s">
        <v>168</v>
      </c>
      <c r="C77" s="8" t="s">
        <v>169</v>
      </c>
      <c r="D77" s="12">
        <v>2</v>
      </c>
      <c r="E77" s="9" t="s">
        <v>100</v>
      </c>
      <c r="F77" s="42"/>
      <c r="G77" s="13"/>
    </row>
    <row r="78" spans="1:12" s="24" customFormat="1" ht="15.75" hidden="1" x14ac:dyDescent="0.25">
      <c r="A78" s="16"/>
      <c r="B78" s="17"/>
      <c r="C78" s="18" t="s">
        <v>170</v>
      </c>
      <c r="D78" s="19"/>
      <c r="E78" s="20" t="s">
        <v>100</v>
      </c>
      <c r="F78" s="43" t="s">
        <v>171</v>
      </c>
      <c r="G78" s="21"/>
      <c r="H78" s="22"/>
      <c r="I78" s="23"/>
    </row>
    <row r="79" spans="1:12" ht="31.5" x14ac:dyDescent="0.25">
      <c r="A79" s="261" t="s">
        <v>172</v>
      </c>
      <c r="B79" s="7" t="s">
        <v>173</v>
      </c>
      <c r="C79" s="11" t="s">
        <v>174</v>
      </c>
      <c r="D79" s="12">
        <v>2</v>
      </c>
      <c r="E79" s="9" t="s">
        <v>100</v>
      </c>
      <c r="F79" s="9"/>
      <c r="G79" s="13"/>
    </row>
    <row r="80" spans="1:12" ht="30.75" thickBot="1" x14ac:dyDescent="0.3">
      <c r="A80" s="261"/>
      <c r="B80" s="32"/>
      <c r="C80" s="44" t="s">
        <v>175</v>
      </c>
      <c r="D80" s="12">
        <v>2</v>
      </c>
      <c r="E80" s="9" t="s">
        <v>100</v>
      </c>
      <c r="F80" s="9"/>
      <c r="G80" s="13"/>
    </row>
    <row r="81" spans="1:12" ht="30" x14ac:dyDescent="0.25">
      <c r="A81" s="261"/>
      <c r="B81" s="32"/>
      <c r="C81" s="45" t="s">
        <v>176</v>
      </c>
      <c r="D81" s="12">
        <v>2</v>
      </c>
      <c r="E81" s="9" t="s">
        <v>100</v>
      </c>
      <c r="F81" s="9"/>
      <c r="G81" s="13"/>
    </row>
    <row r="82" spans="1:12" s="24" customFormat="1" ht="30" hidden="1" x14ac:dyDescent="0.25">
      <c r="A82" s="16"/>
      <c r="B82" s="17"/>
      <c r="C82" s="46" t="s">
        <v>177</v>
      </c>
      <c r="D82" s="19"/>
      <c r="E82" s="20" t="s">
        <v>100</v>
      </c>
      <c r="F82" s="20"/>
      <c r="G82" s="21"/>
      <c r="H82" s="22"/>
      <c r="I82" s="23"/>
    </row>
    <row r="83" spans="1:12" s="24" customFormat="1" ht="30" hidden="1" x14ac:dyDescent="0.25">
      <c r="A83" s="16"/>
      <c r="B83" s="17"/>
      <c r="C83" s="46" t="s">
        <v>178</v>
      </c>
      <c r="D83" s="19"/>
      <c r="E83" s="20" t="s">
        <v>100</v>
      </c>
      <c r="F83" s="18" t="s">
        <v>179</v>
      </c>
      <c r="G83" s="21"/>
      <c r="H83" s="22"/>
      <c r="I83" s="23"/>
    </row>
    <row r="84" spans="1:12" s="24" customFormat="1" ht="30" hidden="1" x14ac:dyDescent="0.25">
      <c r="A84" s="16"/>
      <c r="B84" s="17"/>
      <c r="C84" s="18" t="s">
        <v>180</v>
      </c>
      <c r="D84" s="19"/>
      <c r="E84" s="20" t="s">
        <v>100</v>
      </c>
      <c r="F84" s="20"/>
      <c r="G84" s="21"/>
      <c r="H84" s="22"/>
      <c r="I84" s="23"/>
    </row>
    <row r="85" spans="1:12" s="41" customFormat="1" ht="15.75" x14ac:dyDescent="0.25">
      <c r="A85" s="261"/>
      <c r="B85" s="32"/>
      <c r="C85" s="47" t="s">
        <v>181</v>
      </c>
      <c r="D85" s="37">
        <v>2</v>
      </c>
      <c r="E85" s="38" t="s">
        <v>100</v>
      </c>
      <c r="F85" s="38"/>
      <c r="G85" s="40"/>
      <c r="H85" s="292"/>
      <c r="I85" s="292"/>
      <c r="J85" s="292"/>
      <c r="K85" s="255"/>
      <c r="L85" s="255"/>
    </row>
    <row r="86" spans="1:12" ht="47.25" hidden="1" x14ac:dyDescent="0.25">
      <c r="A86" s="6" t="s">
        <v>182</v>
      </c>
      <c r="B86" s="7" t="s">
        <v>183</v>
      </c>
      <c r="C86" s="8"/>
      <c r="D86" s="9"/>
      <c r="E86" s="9"/>
      <c r="F86" s="9"/>
      <c r="G86" s="9"/>
      <c r="H86" s="10"/>
      <c r="I86"/>
      <c r="J86"/>
      <c r="K86"/>
      <c r="L86"/>
    </row>
    <row r="87" spans="1:12" ht="47.25" hidden="1" x14ac:dyDescent="0.25">
      <c r="A87" s="6" t="s">
        <v>184</v>
      </c>
      <c r="B87" s="7" t="s">
        <v>185</v>
      </c>
      <c r="C87" s="8"/>
      <c r="D87" s="9"/>
      <c r="E87" s="9"/>
      <c r="F87" s="9"/>
      <c r="G87" s="9"/>
      <c r="H87" s="10"/>
      <c r="I87"/>
      <c r="J87"/>
      <c r="K87"/>
      <c r="L87"/>
    </row>
    <row r="88" spans="1:12" ht="36.950000000000003" customHeight="1" x14ac:dyDescent="0.25">
      <c r="A88" s="262" t="s">
        <v>186</v>
      </c>
      <c r="B88" s="354" t="s">
        <v>187</v>
      </c>
      <c r="C88" s="355"/>
      <c r="D88" s="355"/>
      <c r="E88" s="355"/>
      <c r="F88" s="355"/>
      <c r="G88" s="378"/>
      <c r="H88" s="288">
        <f>SUM(D90:D92)</f>
        <v>4</v>
      </c>
      <c r="I88" s="288">
        <f>COUNT(D90:D92)*2</f>
        <v>4</v>
      </c>
    </row>
    <row r="89" spans="1:12" ht="31.5" hidden="1" x14ac:dyDescent="0.25">
      <c r="A89" s="6" t="s">
        <v>188</v>
      </c>
      <c r="B89" s="32" t="s">
        <v>189</v>
      </c>
      <c r="C89" s="8"/>
      <c r="D89" s="9"/>
      <c r="E89" s="9"/>
      <c r="F89" s="9"/>
      <c r="G89" s="9"/>
      <c r="H89" s="10"/>
      <c r="I89"/>
      <c r="J89"/>
      <c r="K89"/>
      <c r="L89"/>
    </row>
    <row r="90" spans="1:12" s="41" customFormat="1" ht="45" x14ac:dyDescent="0.25">
      <c r="A90" s="261" t="s">
        <v>190</v>
      </c>
      <c r="B90" s="32" t="s">
        <v>191</v>
      </c>
      <c r="C90" s="48" t="s">
        <v>192</v>
      </c>
      <c r="D90" s="37">
        <v>2</v>
      </c>
      <c r="E90" s="49" t="s">
        <v>100</v>
      </c>
      <c r="F90" s="36" t="s">
        <v>193</v>
      </c>
      <c r="G90" s="40"/>
      <c r="H90" s="292"/>
      <c r="I90" s="292"/>
      <c r="J90" s="292"/>
      <c r="K90" s="255"/>
      <c r="L90" s="255"/>
    </row>
    <row r="91" spans="1:12" s="24" customFormat="1" ht="31.5" hidden="1" x14ac:dyDescent="0.25">
      <c r="A91" s="16" t="s">
        <v>194</v>
      </c>
      <c r="B91" s="17" t="s">
        <v>195</v>
      </c>
      <c r="C91" s="18" t="s">
        <v>196</v>
      </c>
      <c r="D91" s="19"/>
      <c r="E91" s="50" t="s">
        <v>100</v>
      </c>
      <c r="F91" s="51"/>
      <c r="G91" s="21"/>
      <c r="H91" s="22"/>
      <c r="I91" s="23"/>
    </row>
    <row r="92" spans="1:12" ht="47.25" x14ac:dyDescent="0.25">
      <c r="A92" s="261" t="s">
        <v>197</v>
      </c>
      <c r="B92" s="32" t="s">
        <v>198</v>
      </c>
      <c r="C92" s="8" t="s">
        <v>199</v>
      </c>
      <c r="D92" s="12">
        <v>2</v>
      </c>
      <c r="E92" s="49" t="s">
        <v>100</v>
      </c>
      <c r="F92" s="9"/>
      <c r="G92" s="13"/>
    </row>
    <row r="93" spans="1:12" ht="36.950000000000003" customHeight="1" x14ac:dyDescent="0.25">
      <c r="A93" s="262" t="s">
        <v>200</v>
      </c>
      <c r="B93" s="354" t="s">
        <v>201</v>
      </c>
      <c r="C93" s="355"/>
      <c r="D93" s="355"/>
      <c r="E93" s="355"/>
      <c r="F93" s="355"/>
      <c r="G93" s="378"/>
      <c r="H93" s="288">
        <f>SUM(D94:D106)</f>
        <v>16</v>
      </c>
      <c r="I93" s="288">
        <f>COUNT(D94:D106)*2</f>
        <v>16</v>
      </c>
    </row>
    <row r="94" spans="1:12" ht="47.25" x14ac:dyDescent="0.25">
      <c r="A94" s="261" t="s">
        <v>202</v>
      </c>
      <c r="B94" s="7" t="s">
        <v>203</v>
      </c>
      <c r="C94" s="8" t="s">
        <v>204</v>
      </c>
      <c r="D94" s="12">
        <v>2</v>
      </c>
      <c r="E94" s="9" t="s">
        <v>205</v>
      </c>
      <c r="F94" s="9"/>
      <c r="G94" s="13"/>
    </row>
    <row r="95" spans="1:12" ht="47.25" x14ac:dyDescent="0.25">
      <c r="A95" s="261" t="s">
        <v>206</v>
      </c>
      <c r="B95" s="7" t="s">
        <v>207</v>
      </c>
      <c r="C95" s="8" t="s">
        <v>208</v>
      </c>
      <c r="D95" s="12">
        <v>2</v>
      </c>
      <c r="E95" s="9" t="s">
        <v>205</v>
      </c>
      <c r="F95" s="8" t="s">
        <v>209</v>
      </c>
      <c r="G95" s="13"/>
    </row>
    <row r="96" spans="1:12" ht="31.5" hidden="1" x14ac:dyDescent="0.25">
      <c r="A96" s="6" t="s">
        <v>210</v>
      </c>
      <c r="B96" s="7" t="s">
        <v>211</v>
      </c>
      <c r="C96" s="8"/>
      <c r="D96" s="9"/>
      <c r="E96" s="9"/>
      <c r="F96" s="9"/>
      <c r="G96" s="13"/>
      <c r="H96" s="10"/>
      <c r="I96"/>
      <c r="J96"/>
      <c r="K96"/>
      <c r="L96"/>
    </row>
    <row r="97" spans="1:12" ht="31.5" hidden="1" x14ac:dyDescent="0.25">
      <c r="A97" s="6" t="s">
        <v>212</v>
      </c>
      <c r="B97" s="7" t="s">
        <v>213</v>
      </c>
      <c r="C97" s="8"/>
      <c r="D97" s="9"/>
      <c r="E97" s="9"/>
      <c r="F97" s="9"/>
      <c r="G97" s="13"/>
      <c r="H97" s="10"/>
      <c r="I97"/>
      <c r="J97"/>
      <c r="K97"/>
      <c r="L97"/>
    </row>
    <row r="98" spans="1:12" ht="63" x14ac:dyDescent="0.25">
      <c r="A98" s="261" t="s">
        <v>214</v>
      </c>
      <c r="B98" s="31" t="s">
        <v>215</v>
      </c>
      <c r="C98" s="8" t="s">
        <v>216</v>
      </c>
      <c r="D98" s="12">
        <v>2</v>
      </c>
      <c r="E98" s="9" t="s">
        <v>205</v>
      </c>
      <c r="F98" s="9"/>
      <c r="G98" s="13"/>
    </row>
    <row r="99" spans="1:12" ht="30" x14ac:dyDescent="0.25">
      <c r="A99" s="261"/>
      <c r="B99" s="7"/>
      <c r="C99" s="8" t="s">
        <v>217</v>
      </c>
      <c r="D99" s="12">
        <v>2</v>
      </c>
      <c r="E99" s="9" t="s">
        <v>205</v>
      </c>
      <c r="F99" s="9"/>
      <c r="G99" s="13"/>
    </row>
    <row r="100" spans="1:12" s="24" customFormat="1" ht="30" hidden="1" x14ac:dyDescent="0.25">
      <c r="A100" s="16"/>
      <c r="B100" s="17"/>
      <c r="C100" s="18" t="s">
        <v>218</v>
      </c>
      <c r="D100" s="19"/>
      <c r="E100" s="20" t="s">
        <v>205</v>
      </c>
      <c r="F100" s="20"/>
      <c r="G100" s="21"/>
      <c r="H100" s="22"/>
      <c r="I100" s="23"/>
    </row>
    <row r="101" spans="1:12" s="24" customFormat="1" ht="15.75" hidden="1" x14ac:dyDescent="0.25">
      <c r="A101" s="16"/>
      <c r="B101" s="17"/>
      <c r="C101" s="18" t="s">
        <v>219</v>
      </c>
      <c r="D101" s="19"/>
      <c r="E101" s="20" t="s">
        <v>205</v>
      </c>
      <c r="F101" s="20"/>
      <c r="G101" s="21"/>
      <c r="H101" s="22"/>
      <c r="I101" s="23"/>
    </row>
    <row r="102" spans="1:12" s="24" customFormat="1" ht="15.75" hidden="1" x14ac:dyDescent="0.25">
      <c r="A102" s="16"/>
      <c r="B102" s="17"/>
      <c r="C102" s="18" t="s">
        <v>220</v>
      </c>
      <c r="D102" s="19"/>
      <c r="E102" s="20" t="s">
        <v>205</v>
      </c>
      <c r="F102" s="20"/>
      <c r="G102" s="21"/>
      <c r="H102" s="22"/>
      <c r="I102" s="23"/>
    </row>
    <row r="103" spans="1:12" ht="105" x14ac:dyDescent="0.25">
      <c r="A103" s="261" t="s">
        <v>221</v>
      </c>
      <c r="B103" s="31" t="s">
        <v>222</v>
      </c>
      <c r="C103" s="11" t="s">
        <v>223</v>
      </c>
      <c r="D103" s="12">
        <v>2</v>
      </c>
      <c r="E103" s="9" t="s">
        <v>125</v>
      </c>
      <c r="F103" s="15" t="s">
        <v>224</v>
      </c>
      <c r="G103" s="13"/>
    </row>
    <row r="104" spans="1:12" ht="60" x14ac:dyDescent="0.25">
      <c r="A104" s="261"/>
      <c r="B104" s="7"/>
      <c r="C104" s="11" t="s">
        <v>225</v>
      </c>
      <c r="D104" s="12">
        <v>2</v>
      </c>
      <c r="E104" s="9" t="s">
        <v>125</v>
      </c>
      <c r="F104" s="8" t="s">
        <v>226</v>
      </c>
      <c r="G104" s="13"/>
    </row>
    <row r="105" spans="1:12" ht="60" x14ac:dyDescent="0.25">
      <c r="A105" s="261"/>
      <c r="B105" s="7"/>
      <c r="C105" s="11" t="s">
        <v>227</v>
      </c>
      <c r="D105" s="12">
        <v>2</v>
      </c>
      <c r="E105" s="9" t="s">
        <v>125</v>
      </c>
      <c r="F105" s="8" t="s">
        <v>228</v>
      </c>
      <c r="G105" s="13"/>
    </row>
    <row r="106" spans="1:12" ht="60" x14ac:dyDescent="0.25">
      <c r="A106" s="261"/>
      <c r="B106" s="7"/>
      <c r="C106" s="11" t="s">
        <v>229</v>
      </c>
      <c r="D106" s="12">
        <v>2</v>
      </c>
      <c r="E106" s="9" t="s">
        <v>125</v>
      </c>
      <c r="F106" s="8" t="s">
        <v>230</v>
      </c>
      <c r="G106" s="13"/>
    </row>
    <row r="107" spans="1:12" ht="36.950000000000003" customHeight="1" x14ac:dyDescent="0.25">
      <c r="A107" s="262" t="s">
        <v>231</v>
      </c>
      <c r="B107" s="354" t="s">
        <v>232</v>
      </c>
      <c r="C107" s="355"/>
      <c r="D107" s="355"/>
      <c r="E107" s="355"/>
      <c r="F107" s="355"/>
      <c r="G107" s="378"/>
      <c r="H107" s="288">
        <f>SUM(D108:D119)</f>
        <v>20</v>
      </c>
      <c r="I107" s="288">
        <f>COUNT(D108:D119)*2</f>
        <v>20</v>
      </c>
    </row>
    <row r="108" spans="1:12" ht="31.5" x14ac:dyDescent="0.25">
      <c r="A108" s="261" t="s">
        <v>233</v>
      </c>
      <c r="B108" s="7" t="s">
        <v>234</v>
      </c>
      <c r="C108" s="11" t="s">
        <v>235</v>
      </c>
      <c r="D108" s="52">
        <v>2</v>
      </c>
      <c r="E108" s="34" t="s">
        <v>236</v>
      </c>
      <c r="F108" s="11" t="s">
        <v>237</v>
      </c>
      <c r="G108" s="13"/>
    </row>
    <row r="109" spans="1:12" ht="45" x14ac:dyDescent="0.25">
      <c r="A109" s="261"/>
      <c r="B109" s="7"/>
      <c r="C109" s="11" t="s">
        <v>238</v>
      </c>
      <c r="D109" s="52">
        <v>2</v>
      </c>
      <c r="E109" s="34" t="s">
        <v>236</v>
      </c>
      <c r="F109" s="11" t="s">
        <v>239</v>
      </c>
      <c r="G109" s="13"/>
    </row>
    <row r="110" spans="1:12" ht="30" x14ac:dyDescent="0.25">
      <c r="A110" s="261"/>
      <c r="B110" s="7"/>
      <c r="C110" s="11" t="s">
        <v>240</v>
      </c>
      <c r="D110" s="52">
        <v>2</v>
      </c>
      <c r="E110" s="34" t="s">
        <v>236</v>
      </c>
      <c r="F110" s="11" t="s">
        <v>241</v>
      </c>
      <c r="G110" s="13"/>
    </row>
    <row r="111" spans="1:12" ht="30" x14ac:dyDescent="0.25">
      <c r="A111" s="261"/>
      <c r="B111" s="7"/>
      <c r="C111" s="11" t="s">
        <v>242</v>
      </c>
      <c r="D111" s="52">
        <v>2</v>
      </c>
      <c r="E111" s="34" t="s">
        <v>236</v>
      </c>
      <c r="F111" s="11" t="s">
        <v>243</v>
      </c>
      <c r="G111" s="13"/>
    </row>
    <row r="112" spans="1:12" ht="30" x14ac:dyDescent="0.25">
      <c r="A112" s="261"/>
      <c r="B112" s="7"/>
      <c r="C112" s="11" t="s">
        <v>244</v>
      </c>
      <c r="D112" s="52">
        <v>2</v>
      </c>
      <c r="E112" s="34" t="s">
        <v>236</v>
      </c>
      <c r="F112" s="11" t="s">
        <v>245</v>
      </c>
      <c r="G112" s="13"/>
    </row>
    <row r="113" spans="1:9" ht="15.75" x14ac:dyDescent="0.25">
      <c r="A113" s="261"/>
      <c r="B113" s="7"/>
      <c r="C113" s="11" t="s">
        <v>246</v>
      </c>
      <c r="D113" s="52">
        <v>2</v>
      </c>
      <c r="E113" s="34" t="s">
        <v>236</v>
      </c>
      <c r="F113" s="11" t="s">
        <v>247</v>
      </c>
      <c r="G113" s="13"/>
    </row>
    <row r="114" spans="1:9" s="24" customFormat="1" ht="75" hidden="1" x14ac:dyDescent="0.25">
      <c r="A114" s="46"/>
      <c r="B114" s="17"/>
      <c r="C114" s="46" t="s">
        <v>248</v>
      </c>
      <c r="D114" s="54"/>
      <c r="E114" s="50" t="s">
        <v>236</v>
      </c>
      <c r="F114" s="46" t="s">
        <v>249</v>
      </c>
      <c r="G114" s="21"/>
      <c r="H114" s="22"/>
      <c r="I114" s="23"/>
    </row>
    <row r="115" spans="1:9" ht="15.75" x14ac:dyDescent="0.25">
      <c r="A115" s="261"/>
      <c r="B115" s="7"/>
      <c r="C115" s="11" t="s">
        <v>250</v>
      </c>
      <c r="D115" s="52">
        <v>2</v>
      </c>
      <c r="E115" s="34" t="s">
        <v>236</v>
      </c>
      <c r="F115" s="42" t="s">
        <v>251</v>
      </c>
      <c r="G115" s="13"/>
    </row>
    <row r="116" spans="1:9" ht="60" x14ac:dyDescent="0.25">
      <c r="A116" s="261" t="s">
        <v>252</v>
      </c>
      <c r="B116" s="7" t="s">
        <v>253</v>
      </c>
      <c r="C116" s="39" t="s">
        <v>254</v>
      </c>
      <c r="D116" s="53">
        <v>2</v>
      </c>
      <c r="E116" s="49" t="s">
        <v>236</v>
      </c>
      <c r="F116" s="39" t="s">
        <v>255</v>
      </c>
      <c r="G116" s="40"/>
    </row>
    <row r="117" spans="1:9" s="24" customFormat="1" ht="30" hidden="1" x14ac:dyDescent="0.25">
      <c r="A117" s="16"/>
      <c r="B117" s="17"/>
      <c r="C117" s="46" t="s">
        <v>256</v>
      </c>
      <c r="D117" s="54"/>
      <c r="E117" s="50" t="s">
        <v>236</v>
      </c>
      <c r="F117" s="46" t="s">
        <v>257</v>
      </c>
      <c r="G117" s="21"/>
      <c r="H117" s="22"/>
      <c r="I117" s="23"/>
    </row>
    <row r="118" spans="1:9" ht="30" x14ac:dyDescent="0.25">
      <c r="A118" s="261"/>
      <c r="B118" s="7"/>
      <c r="C118" s="11" t="s">
        <v>258</v>
      </c>
      <c r="D118" s="52">
        <v>2</v>
      </c>
      <c r="E118" s="34" t="s">
        <v>236</v>
      </c>
      <c r="F118" s="33" t="s">
        <v>259</v>
      </c>
      <c r="G118" s="13"/>
    </row>
    <row r="119" spans="1:9" ht="165" x14ac:dyDescent="0.25">
      <c r="A119" s="261" t="s">
        <v>260</v>
      </c>
      <c r="B119" s="32" t="s">
        <v>261</v>
      </c>
      <c r="C119" s="39" t="s">
        <v>262</v>
      </c>
      <c r="D119" s="12">
        <v>2</v>
      </c>
      <c r="E119" s="34" t="s">
        <v>236</v>
      </c>
      <c r="F119" s="39" t="s">
        <v>263</v>
      </c>
      <c r="G119" s="13"/>
    </row>
    <row r="120" spans="1:9" ht="36.950000000000003" customHeight="1" x14ac:dyDescent="0.25">
      <c r="A120" s="262" t="s">
        <v>264</v>
      </c>
      <c r="B120" s="354" t="s">
        <v>265</v>
      </c>
      <c r="C120" s="355"/>
      <c r="D120" s="355"/>
      <c r="E120" s="355"/>
      <c r="F120" s="355"/>
      <c r="G120" s="378"/>
      <c r="H120" s="288">
        <f>SUM(D121:D135)</f>
        <v>20</v>
      </c>
      <c r="I120" s="288">
        <f>COUNT(D121:D135)*2</f>
        <v>20</v>
      </c>
    </row>
    <row r="121" spans="1:9" ht="60" x14ac:dyDescent="0.25">
      <c r="A121" s="261" t="s">
        <v>266</v>
      </c>
      <c r="B121" s="7" t="s">
        <v>267</v>
      </c>
      <c r="C121" s="55" t="s">
        <v>268</v>
      </c>
      <c r="D121" s="52">
        <v>2</v>
      </c>
      <c r="E121" s="42" t="s">
        <v>127</v>
      </c>
      <c r="F121" s="11" t="s">
        <v>269</v>
      </c>
      <c r="G121" s="13"/>
    </row>
    <row r="122" spans="1:9" ht="63" x14ac:dyDescent="0.25">
      <c r="A122" s="261" t="s">
        <v>270</v>
      </c>
      <c r="B122" s="7" t="s">
        <v>271</v>
      </c>
      <c r="C122" s="11" t="s">
        <v>272</v>
      </c>
      <c r="D122" s="56">
        <v>2</v>
      </c>
      <c r="E122" s="42" t="s">
        <v>100</v>
      </c>
      <c r="F122" s="39" t="s">
        <v>273</v>
      </c>
      <c r="G122" s="13"/>
    </row>
    <row r="123" spans="1:9" ht="75" x14ac:dyDescent="0.25">
      <c r="A123" s="261"/>
      <c r="B123" s="7"/>
      <c r="C123" s="11" t="s">
        <v>274</v>
      </c>
      <c r="D123" s="56">
        <v>2</v>
      </c>
      <c r="E123" s="42" t="s">
        <v>100</v>
      </c>
      <c r="F123" s="39" t="s">
        <v>275</v>
      </c>
      <c r="G123" s="13"/>
    </row>
    <row r="124" spans="1:9" ht="90" x14ac:dyDescent="0.25">
      <c r="A124" s="261"/>
      <c r="B124" s="7"/>
      <c r="C124" s="11" t="s">
        <v>276</v>
      </c>
      <c r="D124" s="56">
        <v>2</v>
      </c>
      <c r="E124" s="42" t="s">
        <v>100</v>
      </c>
      <c r="F124" s="39" t="s">
        <v>277</v>
      </c>
      <c r="G124" s="13"/>
    </row>
    <row r="125" spans="1:9" ht="90" x14ac:dyDescent="0.25">
      <c r="A125" s="261"/>
      <c r="B125" s="7"/>
      <c r="C125" s="11" t="s">
        <v>278</v>
      </c>
      <c r="D125" s="56">
        <v>2</v>
      </c>
      <c r="E125" s="42" t="s">
        <v>100</v>
      </c>
      <c r="F125" s="39" t="s">
        <v>279</v>
      </c>
      <c r="G125" s="13" t="s">
        <v>280</v>
      </c>
    </row>
    <row r="126" spans="1:9" ht="30" x14ac:dyDescent="0.25">
      <c r="A126" s="261"/>
      <c r="B126" s="7"/>
      <c r="C126" s="57" t="s">
        <v>281</v>
      </c>
      <c r="D126" s="56">
        <v>2</v>
      </c>
      <c r="E126" s="42" t="s">
        <v>100</v>
      </c>
      <c r="F126" s="39"/>
      <c r="G126" s="13"/>
    </row>
    <row r="127" spans="1:9" ht="63" x14ac:dyDescent="0.25">
      <c r="A127" s="261" t="s">
        <v>282</v>
      </c>
      <c r="B127" s="7" t="s">
        <v>283</v>
      </c>
      <c r="C127" s="58" t="s">
        <v>284</v>
      </c>
      <c r="D127" s="52">
        <v>2</v>
      </c>
      <c r="E127" s="42" t="s">
        <v>100</v>
      </c>
      <c r="F127" s="11" t="s">
        <v>285</v>
      </c>
      <c r="G127" s="13"/>
    </row>
    <row r="128" spans="1:9" ht="120" x14ac:dyDescent="0.25">
      <c r="A128" s="261" t="s">
        <v>286</v>
      </c>
      <c r="B128" s="7" t="s">
        <v>287</v>
      </c>
      <c r="C128" s="11" t="s">
        <v>288</v>
      </c>
      <c r="D128" s="52">
        <v>2</v>
      </c>
      <c r="E128" s="42" t="s">
        <v>100</v>
      </c>
      <c r="F128" s="11" t="s">
        <v>289</v>
      </c>
      <c r="G128" s="13"/>
    </row>
    <row r="129" spans="1:12" s="24" customFormat="1" ht="45" hidden="1" x14ac:dyDescent="0.25">
      <c r="A129" s="16"/>
      <c r="B129" s="17"/>
      <c r="C129" s="46" t="s">
        <v>290</v>
      </c>
      <c r="D129" s="54"/>
      <c r="E129" s="43" t="s">
        <v>100</v>
      </c>
      <c r="F129" s="46" t="s">
        <v>291</v>
      </c>
      <c r="G129" s="21"/>
      <c r="H129" s="22"/>
      <c r="I129" s="23"/>
    </row>
    <row r="130" spans="1:12" s="24" customFormat="1" ht="45" hidden="1" x14ac:dyDescent="0.25">
      <c r="A130" s="16" t="s">
        <v>292</v>
      </c>
      <c r="B130" s="59" t="s">
        <v>293</v>
      </c>
      <c r="C130" s="60" t="s">
        <v>294</v>
      </c>
      <c r="D130" s="54"/>
      <c r="E130" s="43" t="s">
        <v>100</v>
      </c>
      <c r="F130" s="61" t="s">
        <v>295</v>
      </c>
      <c r="G130" s="21"/>
      <c r="H130" s="22"/>
      <c r="I130" s="23"/>
    </row>
    <row r="131" spans="1:12" ht="47.25" x14ac:dyDescent="0.25">
      <c r="A131" s="261" t="s">
        <v>296</v>
      </c>
      <c r="B131" s="31" t="s">
        <v>297</v>
      </c>
      <c r="C131" s="55" t="s">
        <v>298</v>
      </c>
      <c r="D131" s="12">
        <v>2</v>
      </c>
      <c r="E131" s="42" t="s">
        <v>100</v>
      </c>
      <c r="F131" s="33" t="s">
        <v>299</v>
      </c>
      <c r="G131" s="13"/>
    </row>
    <row r="132" spans="1:12" ht="75" x14ac:dyDescent="0.25">
      <c r="A132" s="261" t="s">
        <v>300</v>
      </c>
      <c r="B132" s="7" t="s">
        <v>301</v>
      </c>
      <c r="C132" s="39" t="s">
        <v>302</v>
      </c>
      <c r="D132" s="62">
        <v>2</v>
      </c>
      <c r="E132" s="63" t="s">
        <v>100</v>
      </c>
      <c r="F132" s="36" t="s">
        <v>303</v>
      </c>
      <c r="G132" s="40"/>
    </row>
    <row r="133" spans="1:12" s="24" customFormat="1" ht="60" hidden="1" x14ac:dyDescent="0.25">
      <c r="A133" s="16"/>
      <c r="B133" s="17"/>
      <c r="C133" s="46" t="s">
        <v>304</v>
      </c>
      <c r="D133" s="54"/>
      <c r="E133" s="43" t="s">
        <v>100</v>
      </c>
      <c r="F133" s="46" t="s">
        <v>305</v>
      </c>
      <c r="G133" s="21"/>
      <c r="H133" s="22"/>
      <c r="I133" s="23"/>
    </row>
    <row r="134" spans="1:12" s="24" customFormat="1" ht="75" hidden="1" x14ac:dyDescent="0.25">
      <c r="A134" s="16"/>
      <c r="B134" s="17"/>
      <c r="C134" s="46" t="s">
        <v>306</v>
      </c>
      <c r="D134" s="54"/>
      <c r="E134" s="43" t="s">
        <v>100</v>
      </c>
      <c r="F134" s="46" t="s">
        <v>307</v>
      </c>
      <c r="G134" s="21"/>
      <c r="H134" s="22"/>
      <c r="I134" s="23"/>
    </row>
    <row r="135" spans="1:12" s="24" customFormat="1" ht="30" hidden="1" x14ac:dyDescent="0.25">
      <c r="A135" s="16"/>
      <c r="B135" s="17"/>
      <c r="C135" s="64" t="s">
        <v>308</v>
      </c>
      <c r="D135" s="65"/>
      <c r="E135" s="43" t="s">
        <v>100</v>
      </c>
      <c r="F135" s="64" t="s">
        <v>309</v>
      </c>
      <c r="G135" s="21"/>
      <c r="H135" s="22"/>
      <c r="I135" s="23"/>
    </row>
    <row r="136" spans="1:12" ht="21" x14ac:dyDescent="0.25">
      <c r="A136" s="261"/>
      <c r="B136" s="384" t="s">
        <v>310</v>
      </c>
      <c r="C136" s="385"/>
      <c r="D136" s="385"/>
      <c r="E136" s="385"/>
      <c r="F136" s="385"/>
      <c r="G136" s="386"/>
      <c r="H136" s="288">
        <f>H137+H155+H163</f>
        <v>22</v>
      </c>
      <c r="I136" s="288">
        <f>I137+I155+I163</f>
        <v>22</v>
      </c>
    </row>
    <row r="137" spans="1:12" ht="36.950000000000003" customHeight="1" x14ac:dyDescent="0.25">
      <c r="A137" s="262" t="s">
        <v>311</v>
      </c>
      <c r="B137" s="354" t="s">
        <v>312</v>
      </c>
      <c r="C137" s="355"/>
      <c r="D137" s="355"/>
      <c r="E137" s="355"/>
      <c r="F137" s="355"/>
      <c r="G137" s="378"/>
      <c r="H137" s="288">
        <f>SUM(D138:D151)</f>
        <v>12</v>
      </c>
      <c r="I137" s="288">
        <f>COUNT(D138:D151)*2</f>
        <v>12</v>
      </c>
    </row>
    <row r="138" spans="1:12" ht="45" x14ac:dyDescent="0.25">
      <c r="A138" s="261" t="s">
        <v>313</v>
      </c>
      <c r="B138" s="32" t="s">
        <v>314</v>
      </c>
      <c r="C138" s="8" t="s">
        <v>315</v>
      </c>
      <c r="D138" s="12">
        <v>2</v>
      </c>
      <c r="E138" s="9" t="s">
        <v>19</v>
      </c>
      <c r="F138" s="8" t="s">
        <v>316</v>
      </c>
      <c r="G138" s="13"/>
    </row>
    <row r="139" spans="1:12" s="24" customFormat="1" ht="60" hidden="1" x14ac:dyDescent="0.25">
      <c r="A139" s="16"/>
      <c r="B139" s="17"/>
      <c r="C139" s="18" t="s">
        <v>317</v>
      </c>
      <c r="D139" s="19"/>
      <c r="E139" s="20" t="s">
        <v>19</v>
      </c>
      <c r="F139" s="18" t="s">
        <v>318</v>
      </c>
      <c r="G139" s="21"/>
      <c r="H139" s="22"/>
      <c r="I139" s="23"/>
    </row>
    <row r="140" spans="1:12" ht="45" x14ac:dyDescent="0.25">
      <c r="A140" s="261" t="s">
        <v>319</v>
      </c>
      <c r="B140" s="7" t="s">
        <v>320</v>
      </c>
      <c r="C140" s="36" t="s">
        <v>321</v>
      </c>
      <c r="D140" s="37">
        <v>2</v>
      </c>
      <c r="E140" s="38" t="s">
        <v>19</v>
      </c>
      <c r="F140" s="38"/>
      <c r="G140" s="40"/>
    </row>
    <row r="141" spans="1:12" ht="45" x14ac:dyDescent="0.25">
      <c r="A141" s="261"/>
      <c r="B141" s="7"/>
      <c r="C141" s="8" t="s">
        <v>322</v>
      </c>
      <c r="D141" s="12">
        <v>2</v>
      </c>
      <c r="E141" s="9" t="s">
        <v>19</v>
      </c>
      <c r="F141" s="8" t="s">
        <v>323</v>
      </c>
      <c r="G141" s="13"/>
    </row>
    <row r="142" spans="1:12" s="24" customFormat="1" ht="60" hidden="1" x14ac:dyDescent="0.25">
      <c r="A142" s="16" t="s">
        <v>324</v>
      </c>
      <c r="B142" s="17" t="s">
        <v>325</v>
      </c>
      <c r="C142" s="46" t="s">
        <v>326</v>
      </c>
      <c r="D142" s="19"/>
      <c r="E142" s="20" t="s">
        <v>100</v>
      </c>
      <c r="F142" s="20"/>
      <c r="G142" s="21"/>
      <c r="H142" s="22"/>
      <c r="I142" s="23"/>
    </row>
    <row r="143" spans="1:12" ht="47.25" hidden="1" x14ac:dyDescent="0.25">
      <c r="A143" s="6" t="s">
        <v>327</v>
      </c>
      <c r="B143" s="7" t="s">
        <v>328</v>
      </c>
      <c r="C143" s="8"/>
      <c r="D143" s="9"/>
      <c r="E143" s="9"/>
      <c r="F143" s="9"/>
      <c r="G143" s="13"/>
      <c r="H143" s="10"/>
      <c r="I143"/>
      <c r="J143"/>
      <c r="K143"/>
      <c r="L143"/>
    </row>
    <row r="144" spans="1:12" s="24" customFormat="1" ht="47.25" hidden="1" x14ac:dyDescent="0.25">
      <c r="A144" s="16" t="s">
        <v>329</v>
      </c>
      <c r="B144" s="17" t="s">
        <v>330</v>
      </c>
      <c r="C144" s="18" t="s">
        <v>331</v>
      </c>
      <c r="D144" s="19"/>
      <c r="E144" s="20" t="s">
        <v>19</v>
      </c>
      <c r="F144" s="20"/>
      <c r="G144" s="21"/>
      <c r="H144" s="22"/>
      <c r="I144" s="23"/>
    </row>
    <row r="145" spans="1:12" s="24" customFormat="1" ht="31.5" hidden="1" x14ac:dyDescent="0.25">
      <c r="A145" s="16" t="s">
        <v>332</v>
      </c>
      <c r="B145" s="17" t="s">
        <v>333</v>
      </c>
      <c r="C145" s="46" t="s">
        <v>334</v>
      </c>
      <c r="D145" s="19"/>
      <c r="E145" s="20" t="s">
        <v>100</v>
      </c>
      <c r="F145" s="20"/>
      <c r="G145" s="21"/>
      <c r="H145" s="22"/>
      <c r="I145" s="23"/>
    </row>
    <row r="146" spans="1:12" s="24" customFormat="1" ht="45" hidden="1" x14ac:dyDescent="0.25">
      <c r="A146" s="16" t="s">
        <v>335</v>
      </c>
      <c r="B146" s="17" t="s">
        <v>336</v>
      </c>
      <c r="C146" s="18" t="s">
        <v>337</v>
      </c>
      <c r="D146" s="66"/>
      <c r="E146" s="20" t="s">
        <v>100</v>
      </c>
      <c r="F146" s="18" t="s">
        <v>338</v>
      </c>
      <c r="G146" s="21"/>
      <c r="H146" s="22"/>
      <c r="I146" s="23"/>
    </row>
    <row r="147" spans="1:12" s="24" customFormat="1" ht="30" hidden="1" x14ac:dyDescent="0.25">
      <c r="A147" s="16"/>
      <c r="B147" s="17"/>
      <c r="C147" s="61" t="s">
        <v>339</v>
      </c>
      <c r="D147" s="66"/>
      <c r="E147" s="20" t="s">
        <v>100</v>
      </c>
      <c r="F147" s="18"/>
      <c r="G147" s="21"/>
      <c r="H147" s="22"/>
      <c r="I147" s="23"/>
    </row>
    <row r="148" spans="1:12" ht="30" x14ac:dyDescent="0.25">
      <c r="A148" s="261"/>
      <c r="B148" s="32"/>
      <c r="C148" s="67" t="s">
        <v>340</v>
      </c>
      <c r="D148" s="68">
        <v>2</v>
      </c>
      <c r="E148" s="9" t="s">
        <v>100</v>
      </c>
      <c r="F148" s="8"/>
      <c r="G148" s="13"/>
    </row>
    <row r="149" spans="1:12" ht="45" x14ac:dyDescent="0.25">
      <c r="A149" s="261" t="s">
        <v>341</v>
      </c>
      <c r="B149" s="7" t="s">
        <v>342</v>
      </c>
      <c r="C149" s="8" t="s">
        <v>343</v>
      </c>
      <c r="D149" s="12">
        <v>2</v>
      </c>
      <c r="E149" s="9" t="s">
        <v>100</v>
      </c>
      <c r="F149" s="9"/>
      <c r="G149" s="13"/>
    </row>
    <row r="150" spans="1:12" ht="31.5" hidden="1" x14ac:dyDescent="0.25">
      <c r="A150" s="6" t="s">
        <v>344</v>
      </c>
      <c r="B150" s="7" t="s">
        <v>345</v>
      </c>
      <c r="C150" s="69"/>
      <c r="D150" s="9"/>
      <c r="E150" s="9"/>
      <c r="F150" s="9"/>
      <c r="G150" s="13"/>
      <c r="H150" s="10"/>
      <c r="I150"/>
      <c r="J150"/>
      <c r="K150"/>
      <c r="L150"/>
    </row>
    <row r="151" spans="1:12" ht="31.5" x14ac:dyDescent="0.25">
      <c r="A151" s="261" t="s">
        <v>346</v>
      </c>
      <c r="B151" s="7" t="s">
        <v>347</v>
      </c>
      <c r="C151" s="8" t="s">
        <v>348</v>
      </c>
      <c r="D151" s="12">
        <v>2</v>
      </c>
      <c r="E151" s="9" t="s">
        <v>100</v>
      </c>
      <c r="F151" s="9"/>
      <c r="G151" s="13"/>
    </row>
    <row r="152" spans="1:12" ht="31.5" hidden="1" x14ac:dyDescent="0.25">
      <c r="A152" s="6" t="s">
        <v>349</v>
      </c>
      <c r="B152" s="7" t="s">
        <v>350</v>
      </c>
      <c r="C152" s="8"/>
      <c r="D152" s="9"/>
      <c r="E152" s="9"/>
      <c r="F152" s="9"/>
      <c r="G152" s="9"/>
      <c r="H152" s="10"/>
      <c r="I152"/>
      <c r="J152"/>
      <c r="K152"/>
      <c r="L152"/>
    </row>
    <row r="153" spans="1:12" ht="31.5" hidden="1" x14ac:dyDescent="0.25">
      <c r="A153" s="6" t="s">
        <v>351</v>
      </c>
      <c r="B153" s="7" t="s">
        <v>352</v>
      </c>
      <c r="C153" s="8"/>
      <c r="D153" s="9"/>
      <c r="E153" s="9"/>
      <c r="F153" s="9"/>
      <c r="G153" s="9"/>
      <c r="H153" s="10"/>
      <c r="I153"/>
      <c r="J153"/>
      <c r="K153"/>
      <c r="L153"/>
    </row>
    <row r="154" spans="1:12" ht="30" hidden="1" x14ac:dyDescent="0.25">
      <c r="A154" s="6" t="s">
        <v>353</v>
      </c>
      <c r="B154" s="36" t="s">
        <v>354</v>
      </c>
      <c r="C154" s="8"/>
      <c r="D154" s="9"/>
      <c r="E154" s="9"/>
      <c r="F154" s="9"/>
      <c r="G154" s="9"/>
      <c r="H154" s="10"/>
      <c r="I154"/>
      <c r="J154"/>
      <c r="K154"/>
      <c r="L154"/>
    </row>
    <row r="155" spans="1:12" ht="36.950000000000003" customHeight="1" x14ac:dyDescent="0.25">
      <c r="A155" s="262" t="s">
        <v>355</v>
      </c>
      <c r="B155" s="354" t="s">
        <v>356</v>
      </c>
      <c r="C155" s="355"/>
      <c r="D155" s="355"/>
      <c r="E155" s="355"/>
      <c r="F155" s="355"/>
      <c r="G155" s="378"/>
      <c r="H155" s="288">
        <f>SUM(D156:D162)</f>
        <v>8</v>
      </c>
      <c r="I155" s="288">
        <f>COUNT(D156:D162)*2</f>
        <v>8</v>
      </c>
    </row>
    <row r="156" spans="1:12" s="41" customFormat="1" ht="47.25" x14ac:dyDescent="0.25">
      <c r="A156" s="261" t="s">
        <v>357</v>
      </c>
      <c r="B156" s="32" t="s">
        <v>358</v>
      </c>
      <c r="C156" s="36" t="s">
        <v>359</v>
      </c>
      <c r="D156" s="37">
        <v>2</v>
      </c>
      <c r="E156" s="38" t="s">
        <v>19</v>
      </c>
      <c r="F156" s="38"/>
      <c r="G156" s="40"/>
      <c r="H156" s="292"/>
      <c r="I156" s="292"/>
      <c r="J156" s="292"/>
      <c r="K156" s="255"/>
      <c r="L156" s="255"/>
    </row>
    <row r="157" spans="1:12" s="24" customFormat="1" ht="45" hidden="1" x14ac:dyDescent="0.25">
      <c r="A157" s="16" t="s">
        <v>360</v>
      </c>
      <c r="B157" s="17" t="s">
        <v>361</v>
      </c>
      <c r="C157" s="70" t="s">
        <v>362</v>
      </c>
      <c r="D157" s="19"/>
      <c r="E157" s="20" t="s">
        <v>100</v>
      </c>
      <c r="F157" s="20"/>
      <c r="G157" s="21"/>
      <c r="H157" s="22"/>
      <c r="I157" s="23"/>
    </row>
    <row r="158" spans="1:12" ht="75" x14ac:dyDescent="0.25">
      <c r="A158" s="261" t="s">
        <v>363</v>
      </c>
      <c r="B158" s="7" t="s">
        <v>364</v>
      </c>
      <c r="C158" s="71" t="s">
        <v>365</v>
      </c>
      <c r="D158" s="12">
        <v>2</v>
      </c>
      <c r="E158" s="9" t="s">
        <v>19</v>
      </c>
      <c r="F158" s="72" t="s">
        <v>366</v>
      </c>
      <c r="G158" s="13"/>
    </row>
    <row r="159" spans="1:12" s="24" customFormat="1" ht="15.75" hidden="1" x14ac:dyDescent="0.25">
      <c r="A159" s="16"/>
      <c r="B159" s="17"/>
      <c r="C159" s="70" t="s">
        <v>367</v>
      </c>
      <c r="D159" s="19"/>
      <c r="E159" s="20" t="s">
        <v>100</v>
      </c>
      <c r="F159" s="20"/>
      <c r="G159" s="21"/>
      <c r="H159" s="22"/>
      <c r="I159" s="23"/>
    </row>
    <row r="160" spans="1:12" s="24" customFormat="1" ht="30" hidden="1" x14ac:dyDescent="0.25">
      <c r="A160" s="16"/>
      <c r="B160" s="17"/>
      <c r="C160" s="73" t="s">
        <v>368</v>
      </c>
      <c r="D160" s="19"/>
      <c r="E160" s="20" t="s">
        <v>125</v>
      </c>
      <c r="F160" s="20"/>
      <c r="G160" s="21"/>
      <c r="H160" s="22"/>
      <c r="I160" s="23"/>
    </row>
    <row r="161" spans="1:12" ht="47.25" x14ac:dyDescent="0.25">
      <c r="A161" s="261" t="s">
        <v>369</v>
      </c>
      <c r="B161" s="32" t="s">
        <v>370</v>
      </c>
      <c r="C161" s="8" t="s">
        <v>371</v>
      </c>
      <c r="D161" s="12">
        <v>2</v>
      </c>
      <c r="E161" s="9" t="s">
        <v>19</v>
      </c>
      <c r="F161" s="74"/>
      <c r="G161" s="13"/>
    </row>
    <row r="162" spans="1:12" ht="60" x14ac:dyDescent="0.25">
      <c r="A162" s="261" t="s">
        <v>372</v>
      </c>
      <c r="B162" s="7" t="s">
        <v>373</v>
      </c>
      <c r="C162" s="8" t="s">
        <v>374</v>
      </c>
      <c r="D162" s="12">
        <v>2</v>
      </c>
      <c r="E162" s="9" t="s">
        <v>375</v>
      </c>
      <c r="F162" s="9"/>
      <c r="G162" s="13"/>
    </row>
    <row r="163" spans="1:12" ht="36.950000000000003" customHeight="1" x14ac:dyDescent="0.25">
      <c r="A163" s="262" t="s">
        <v>376</v>
      </c>
      <c r="B163" s="354" t="s">
        <v>377</v>
      </c>
      <c r="C163" s="355"/>
      <c r="D163" s="355"/>
      <c r="E163" s="355"/>
      <c r="F163" s="355"/>
      <c r="G163" s="378"/>
      <c r="H163" s="288">
        <f>SUM(D165)</f>
        <v>2</v>
      </c>
      <c r="I163" s="288">
        <f>COUNT(D165)*2</f>
        <v>2</v>
      </c>
    </row>
    <row r="164" spans="1:12" ht="47.25" hidden="1" x14ac:dyDescent="0.25">
      <c r="A164" s="6" t="s">
        <v>378</v>
      </c>
      <c r="B164" s="7" t="s">
        <v>379</v>
      </c>
      <c r="C164" s="8"/>
      <c r="D164" s="9"/>
      <c r="E164" s="9"/>
      <c r="F164" s="9"/>
      <c r="G164" s="9"/>
      <c r="H164" s="10"/>
      <c r="I164"/>
      <c r="J164"/>
      <c r="K164"/>
      <c r="L164"/>
    </row>
    <row r="165" spans="1:12" ht="60" x14ac:dyDescent="0.25">
      <c r="A165" s="261" t="s">
        <v>380</v>
      </c>
      <c r="B165" s="7" t="s">
        <v>381</v>
      </c>
      <c r="C165" s="8" t="s">
        <v>382</v>
      </c>
      <c r="D165" s="12">
        <v>2</v>
      </c>
      <c r="E165" s="9" t="s">
        <v>127</v>
      </c>
      <c r="F165" s="8" t="s">
        <v>383</v>
      </c>
      <c r="G165" s="13"/>
    </row>
    <row r="166" spans="1:12" ht="47.25" hidden="1" x14ac:dyDescent="0.25">
      <c r="A166" s="6" t="s">
        <v>384</v>
      </c>
      <c r="B166" s="7" t="s">
        <v>385</v>
      </c>
      <c r="C166" s="8"/>
      <c r="D166" s="9"/>
      <c r="E166" s="9"/>
      <c r="F166" s="9"/>
      <c r="G166" s="9"/>
      <c r="H166" s="10"/>
      <c r="I166"/>
      <c r="J166"/>
      <c r="K166"/>
      <c r="L166"/>
    </row>
    <row r="167" spans="1:12" ht="31.5" hidden="1" x14ac:dyDescent="0.25">
      <c r="A167" s="6" t="s">
        <v>386</v>
      </c>
      <c r="B167" s="7" t="s">
        <v>387</v>
      </c>
      <c r="C167" s="8"/>
      <c r="D167" s="9"/>
      <c r="E167" s="9"/>
      <c r="F167" s="9"/>
      <c r="G167" s="9"/>
      <c r="H167" s="10"/>
      <c r="I167"/>
      <c r="J167"/>
      <c r="K167"/>
      <c r="L167"/>
    </row>
    <row r="168" spans="1:12" ht="15.75" hidden="1" x14ac:dyDescent="0.25">
      <c r="A168" s="6" t="s">
        <v>388</v>
      </c>
      <c r="B168" s="382" t="s">
        <v>389</v>
      </c>
      <c r="C168" s="383"/>
      <c r="D168" s="383"/>
      <c r="E168" s="383"/>
      <c r="F168" s="383"/>
      <c r="G168" s="375"/>
      <c r="H168" s="10"/>
      <c r="I168"/>
      <c r="J168"/>
      <c r="K168"/>
      <c r="L168"/>
    </row>
    <row r="169" spans="1:12" ht="47.25" hidden="1" x14ac:dyDescent="0.25">
      <c r="A169" s="6" t="s">
        <v>390</v>
      </c>
      <c r="B169" s="7" t="s">
        <v>391</v>
      </c>
      <c r="C169" s="8"/>
      <c r="D169" s="9"/>
      <c r="E169" s="9"/>
      <c r="F169" s="9"/>
      <c r="G169" s="9"/>
      <c r="H169" s="10"/>
      <c r="I169"/>
      <c r="J169"/>
      <c r="K169"/>
      <c r="L169"/>
    </row>
    <row r="170" spans="1:12" ht="47.25" hidden="1" x14ac:dyDescent="0.25">
      <c r="A170" s="6" t="s">
        <v>392</v>
      </c>
      <c r="B170" s="7" t="s">
        <v>393</v>
      </c>
      <c r="C170" s="8"/>
      <c r="D170" s="9"/>
      <c r="E170" s="9"/>
      <c r="F170" s="9"/>
      <c r="G170" s="9"/>
      <c r="H170" s="10"/>
      <c r="I170"/>
      <c r="J170"/>
      <c r="K170"/>
      <c r="L170"/>
    </row>
    <row r="171" spans="1:12" ht="63" hidden="1" x14ac:dyDescent="0.25">
      <c r="A171" s="6" t="s">
        <v>394</v>
      </c>
      <c r="B171" s="7" t="s">
        <v>395</v>
      </c>
      <c r="C171" s="8"/>
      <c r="D171" s="9"/>
      <c r="E171" s="9"/>
      <c r="F171" s="9"/>
      <c r="G171" s="9"/>
      <c r="H171" s="10"/>
      <c r="I171"/>
      <c r="J171"/>
      <c r="K171"/>
      <c r="L171"/>
    </row>
    <row r="172" spans="1:12" ht="15.75" hidden="1" x14ac:dyDescent="0.25">
      <c r="A172" s="6" t="s">
        <v>396</v>
      </c>
      <c r="B172" s="382" t="s">
        <v>397</v>
      </c>
      <c r="C172" s="383"/>
      <c r="D172" s="383"/>
      <c r="E172" s="383"/>
      <c r="F172" s="383"/>
      <c r="G172" s="375"/>
      <c r="H172" s="10"/>
      <c r="I172"/>
      <c r="J172"/>
      <c r="K172"/>
      <c r="L172"/>
    </row>
    <row r="173" spans="1:12" ht="31.5" hidden="1" x14ac:dyDescent="0.25">
      <c r="A173" s="6" t="s">
        <v>398</v>
      </c>
      <c r="B173" s="7" t="s">
        <v>399</v>
      </c>
      <c r="C173" s="8"/>
      <c r="D173" s="9"/>
      <c r="E173" s="9"/>
      <c r="F173" s="9"/>
      <c r="G173" s="9"/>
      <c r="H173" s="10"/>
      <c r="I173"/>
      <c r="J173"/>
      <c r="K173"/>
      <c r="L173"/>
    </row>
    <row r="174" spans="1:12" ht="47.25" hidden="1" x14ac:dyDescent="0.25">
      <c r="A174" s="6" t="s">
        <v>400</v>
      </c>
      <c r="B174" s="7" t="s">
        <v>401</v>
      </c>
      <c r="C174" s="8"/>
      <c r="D174" s="9"/>
      <c r="E174" s="9"/>
      <c r="F174" s="9"/>
      <c r="G174" s="9"/>
      <c r="H174" s="10"/>
      <c r="I174"/>
      <c r="J174"/>
      <c r="K174"/>
      <c r="L174"/>
    </row>
    <row r="175" spans="1:12" ht="45" hidden="1" x14ac:dyDescent="0.25">
      <c r="A175" s="6" t="s">
        <v>402</v>
      </c>
      <c r="B175" s="8" t="s">
        <v>403</v>
      </c>
      <c r="C175" s="8"/>
      <c r="D175" s="9"/>
      <c r="E175" s="9"/>
      <c r="F175" s="9"/>
      <c r="G175" s="9"/>
      <c r="H175" s="10"/>
      <c r="I175"/>
      <c r="J175"/>
      <c r="K175"/>
      <c r="L175"/>
    </row>
    <row r="176" spans="1:12" ht="30" hidden="1" x14ac:dyDescent="0.25">
      <c r="A176" s="6" t="s">
        <v>404</v>
      </c>
      <c r="B176" s="8" t="s">
        <v>405</v>
      </c>
      <c r="C176" s="8"/>
      <c r="D176" s="9"/>
      <c r="E176" s="9"/>
      <c r="F176" s="9"/>
      <c r="G176" s="9"/>
      <c r="H176" s="10"/>
      <c r="I176"/>
      <c r="J176"/>
      <c r="K176"/>
      <c r="L176"/>
    </row>
    <row r="177" spans="1:8" customFormat="1" ht="15.75" hidden="1" x14ac:dyDescent="0.25">
      <c r="A177" s="6" t="s">
        <v>406</v>
      </c>
      <c r="B177" s="382" t="s">
        <v>407</v>
      </c>
      <c r="C177" s="383"/>
      <c r="D177" s="383"/>
      <c r="E177" s="383"/>
      <c r="F177" s="383"/>
      <c r="G177" s="375"/>
      <c r="H177" s="10"/>
    </row>
    <row r="178" spans="1:8" customFormat="1" ht="47.25" hidden="1" x14ac:dyDescent="0.25">
      <c r="A178" s="6" t="s">
        <v>408</v>
      </c>
      <c r="B178" s="7" t="s">
        <v>409</v>
      </c>
      <c r="C178" s="8"/>
      <c r="D178" s="9"/>
      <c r="E178" s="9"/>
      <c r="F178" s="9"/>
      <c r="G178" s="9"/>
      <c r="H178" s="10"/>
    </row>
    <row r="179" spans="1:8" customFormat="1" ht="47.25" hidden="1" x14ac:dyDescent="0.25">
      <c r="A179" s="6" t="s">
        <v>410</v>
      </c>
      <c r="B179" s="7" t="s">
        <v>411</v>
      </c>
      <c r="C179" s="8"/>
      <c r="D179" s="9"/>
      <c r="E179" s="9"/>
      <c r="F179" s="9"/>
      <c r="G179" s="9"/>
      <c r="H179" s="10"/>
    </row>
    <row r="180" spans="1:8" customFormat="1" ht="47.25" hidden="1" x14ac:dyDescent="0.25">
      <c r="A180" s="6" t="s">
        <v>412</v>
      </c>
      <c r="B180" s="75" t="s">
        <v>413</v>
      </c>
      <c r="C180" s="8"/>
      <c r="D180" s="9"/>
      <c r="E180" s="9"/>
      <c r="F180" s="9"/>
      <c r="G180" s="9"/>
      <c r="H180" s="10"/>
    </row>
    <row r="181" spans="1:8" customFormat="1" ht="15.75" hidden="1" x14ac:dyDescent="0.25">
      <c r="A181" s="6" t="s">
        <v>414</v>
      </c>
      <c r="B181" s="382" t="s">
        <v>415</v>
      </c>
      <c r="C181" s="383"/>
      <c r="D181" s="383"/>
      <c r="E181" s="383"/>
      <c r="F181" s="383"/>
      <c r="G181" s="375"/>
      <c r="H181" s="10"/>
    </row>
    <row r="182" spans="1:8" customFormat="1" ht="31.5" hidden="1" x14ac:dyDescent="0.25">
      <c r="A182" s="6" t="s">
        <v>416</v>
      </c>
      <c r="B182" s="7" t="s">
        <v>417</v>
      </c>
      <c r="C182" s="8"/>
      <c r="D182" s="9"/>
      <c r="E182" s="9"/>
      <c r="F182" s="9"/>
      <c r="G182" s="9"/>
      <c r="H182" s="10"/>
    </row>
    <row r="183" spans="1:8" customFormat="1" ht="47.25" hidden="1" x14ac:dyDescent="0.25">
      <c r="A183" s="6" t="s">
        <v>418</v>
      </c>
      <c r="B183" s="7" t="s">
        <v>419</v>
      </c>
      <c r="C183" s="8"/>
      <c r="D183" s="9"/>
      <c r="E183" s="9"/>
      <c r="F183" s="9"/>
      <c r="G183" s="9"/>
      <c r="H183" s="10"/>
    </row>
    <row r="184" spans="1:8" customFormat="1" ht="63" hidden="1" x14ac:dyDescent="0.25">
      <c r="A184" s="6" t="s">
        <v>420</v>
      </c>
      <c r="B184" s="7" t="s">
        <v>421</v>
      </c>
      <c r="C184" s="8"/>
      <c r="D184" s="9"/>
      <c r="E184" s="9"/>
      <c r="F184" s="9"/>
      <c r="G184" s="9"/>
      <c r="H184" s="10"/>
    </row>
    <row r="185" spans="1:8" customFormat="1" ht="15.75" hidden="1" x14ac:dyDescent="0.25">
      <c r="A185" s="6" t="s">
        <v>422</v>
      </c>
      <c r="B185" s="382" t="s">
        <v>423</v>
      </c>
      <c r="C185" s="383"/>
      <c r="D185" s="383"/>
      <c r="E185" s="383"/>
      <c r="F185" s="383"/>
      <c r="G185" s="375"/>
      <c r="H185" s="10"/>
    </row>
    <row r="186" spans="1:8" customFormat="1" ht="63" hidden="1" x14ac:dyDescent="0.25">
      <c r="A186" s="6" t="s">
        <v>424</v>
      </c>
      <c r="B186" s="7" t="s">
        <v>425</v>
      </c>
      <c r="C186" s="8"/>
      <c r="D186" s="9"/>
      <c r="E186" s="9"/>
      <c r="F186" s="9"/>
      <c r="G186" s="9"/>
      <c r="H186" s="10"/>
    </row>
    <row r="187" spans="1:8" customFormat="1" ht="63" hidden="1" x14ac:dyDescent="0.25">
      <c r="A187" s="6" t="s">
        <v>426</v>
      </c>
      <c r="B187" s="7" t="s">
        <v>427</v>
      </c>
      <c r="C187" s="8"/>
      <c r="D187" s="9"/>
      <c r="E187" s="9"/>
      <c r="F187" s="9"/>
      <c r="G187" s="9"/>
      <c r="H187" s="10"/>
    </row>
    <row r="188" spans="1:8" customFormat="1" ht="63" hidden="1" x14ac:dyDescent="0.25">
      <c r="A188" s="6" t="s">
        <v>428</v>
      </c>
      <c r="B188" s="7" t="s">
        <v>429</v>
      </c>
      <c r="C188" s="8"/>
      <c r="D188" s="9"/>
      <c r="E188" s="9"/>
      <c r="F188" s="9"/>
      <c r="G188" s="9"/>
      <c r="H188" s="10"/>
    </row>
    <row r="189" spans="1:8" customFormat="1" ht="31.5" hidden="1" x14ac:dyDescent="0.25">
      <c r="A189" s="6" t="s">
        <v>430</v>
      </c>
      <c r="B189" s="7" t="s">
        <v>431</v>
      </c>
      <c r="C189" s="8"/>
      <c r="D189" s="9"/>
      <c r="E189" s="9"/>
      <c r="F189" s="9"/>
      <c r="G189" s="9"/>
      <c r="H189" s="10"/>
    </row>
    <row r="190" spans="1:8" customFormat="1" ht="63" hidden="1" x14ac:dyDescent="0.25">
      <c r="A190" s="6" t="s">
        <v>432</v>
      </c>
      <c r="B190" s="7" t="s">
        <v>433</v>
      </c>
      <c r="C190" s="8"/>
      <c r="D190" s="9"/>
      <c r="E190" s="9"/>
      <c r="F190" s="9"/>
      <c r="G190" s="9"/>
      <c r="H190" s="10"/>
    </row>
    <row r="191" spans="1:8" customFormat="1" ht="47.25" hidden="1" x14ac:dyDescent="0.25">
      <c r="A191" s="6" t="s">
        <v>434</v>
      </c>
      <c r="B191" s="7" t="s">
        <v>435</v>
      </c>
      <c r="C191" s="8"/>
      <c r="D191" s="9"/>
      <c r="E191" s="9"/>
      <c r="F191" s="9"/>
      <c r="G191" s="9"/>
      <c r="H191" s="10"/>
    </row>
    <row r="192" spans="1:8" customFormat="1" ht="63" hidden="1" x14ac:dyDescent="0.25">
      <c r="A192" s="6" t="s">
        <v>436</v>
      </c>
      <c r="B192" s="7" t="s">
        <v>437</v>
      </c>
      <c r="C192" s="8"/>
      <c r="D192" s="9"/>
      <c r="E192" s="9"/>
      <c r="F192" s="9"/>
      <c r="G192" s="9"/>
      <c r="H192" s="10"/>
    </row>
    <row r="193" spans="1:12" ht="94.5" hidden="1" x14ac:dyDescent="0.25">
      <c r="A193" s="6" t="s">
        <v>438</v>
      </c>
      <c r="B193" s="7" t="s">
        <v>439</v>
      </c>
      <c r="C193" s="8"/>
      <c r="D193" s="9"/>
      <c r="E193" s="9"/>
      <c r="F193" s="9"/>
      <c r="G193" s="9"/>
      <c r="H193" s="10"/>
      <c r="I193"/>
      <c r="J193"/>
      <c r="K193"/>
      <c r="L193"/>
    </row>
    <row r="194" spans="1:12" ht="47.25" hidden="1" x14ac:dyDescent="0.25">
      <c r="A194" s="6" t="s">
        <v>440</v>
      </c>
      <c r="B194" s="7" t="s">
        <v>441</v>
      </c>
      <c r="C194" s="8"/>
      <c r="D194" s="9"/>
      <c r="E194" s="9"/>
      <c r="F194" s="9"/>
      <c r="G194" s="9"/>
      <c r="H194" s="10"/>
      <c r="I194"/>
      <c r="J194"/>
      <c r="K194"/>
      <c r="L194"/>
    </row>
    <row r="195" spans="1:12" ht="47.25" hidden="1" x14ac:dyDescent="0.25">
      <c r="A195" s="6" t="s">
        <v>442</v>
      </c>
      <c r="B195" s="7" t="s">
        <v>443</v>
      </c>
      <c r="C195" s="8"/>
      <c r="D195" s="9"/>
      <c r="E195" s="9"/>
      <c r="F195" s="9"/>
      <c r="G195" s="9"/>
      <c r="H195" s="10"/>
      <c r="I195"/>
      <c r="J195"/>
      <c r="K195"/>
      <c r="L195"/>
    </row>
    <row r="196" spans="1:12" ht="47.25" hidden="1" x14ac:dyDescent="0.25">
      <c r="A196" s="6" t="s">
        <v>444</v>
      </c>
      <c r="B196" s="7" t="s">
        <v>445</v>
      </c>
      <c r="C196" s="8"/>
      <c r="D196" s="9"/>
      <c r="E196" s="9"/>
      <c r="F196" s="9"/>
      <c r="G196" s="9"/>
      <c r="H196" s="10"/>
      <c r="I196"/>
      <c r="J196"/>
      <c r="K196"/>
      <c r="L196"/>
    </row>
    <row r="197" spans="1:12" ht="47.25" hidden="1" x14ac:dyDescent="0.25">
      <c r="A197" s="6" t="s">
        <v>446</v>
      </c>
      <c r="B197" s="7" t="s">
        <v>447</v>
      </c>
      <c r="C197" s="8"/>
      <c r="D197" s="9"/>
      <c r="E197" s="9"/>
      <c r="F197" s="9"/>
      <c r="G197" s="9"/>
      <c r="H197" s="10"/>
      <c r="I197"/>
      <c r="J197"/>
      <c r="K197"/>
      <c r="L197"/>
    </row>
    <row r="198" spans="1:12" ht="47.25" hidden="1" x14ac:dyDescent="0.25">
      <c r="A198" s="6" t="s">
        <v>448</v>
      </c>
      <c r="B198" s="7" t="s">
        <v>449</v>
      </c>
      <c r="C198" s="8"/>
      <c r="D198" s="9"/>
      <c r="E198" s="9"/>
      <c r="F198" s="9"/>
      <c r="G198" s="9"/>
      <c r="H198" s="10"/>
      <c r="I198"/>
      <c r="J198"/>
      <c r="K198"/>
      <c r="L198"/>
    </row>
    <row r="199" spans="1:12" ht="47.25" hidden="1" x14ac:dyDescent="0.25">
      <c r="A199" s="6" t="s">
        <v>450</v>
      </c>
      <c r="B199" s="7" t="s">
        <v>451</v>
      </c>
      <c r="C199" s="8"/>
      <c r="D199" s="9"/>
      <c r="E199" s="9"/>
      <c r="F199" s="9"/>
      <c r="G199" s="9"/>
      <c r="H199" s="10"/>
      <c r="I199"/>
      <c r="J199"/>
      <c r="K199"/>
      <c r="L199"/>
    </row>
    <row r="200" spans="1:12" ht="45" hidden="1" x14ac:dyDescent="0.25">
      <c r="A200" s="76" t="s">
        <v>452</v>
      </c>
      <c r="B200" s="8" t="s">
        <v>453</v>
      </c>
      <c r="C200" s="8"/>
      <c r="D200" s="9"/>
      <c r="E200" s="9"/>
      <c r="F200" s="9"/>
      <c r="G200" s="9"/>
      <c r="H200" s="10"/>
      <c r="I200"/>
      <c r="J200"/>
      <c r="K200"/>
      <c r="L200"/>
    </row>
    <row r="201" spans="1:12" ht="30" hidden="1" x14ac:dyDescent="0.25">
      <c r="A201" s="76" t="s">
        <v>454</v>
      </c>
      <c r="B201" s="8" t="s">
        <v>455</v>
      </c>
      <c r="C201" s="8"/>
      <c r="D201" s="9"/>
      <c r="E201" s="9"/>
      <c r="F201" s="9"/>
      <c r="G201" s="9"/>
      <c r="H201" s="10"/>
      <c r="I201"/>
      <c r="J201"/>
      <c r="K201"/>
      <c r="L201"/>
    </row>
    <row r="202" spans="1:12" ht="21" x14ac:dyDescent="0.25">
      <c r="A202" s="261"/>
      <c r="B202" s="384" t="s">
        <v>456</v>
      </c>
      <c r="C202" s="385"/>
      <c r="D202" s="385"/>
      <c r="E202" s="385"/>
      <c r="F202" s="385"/>
      <c r="G202" s="386"/>
      <c r="H202" s="288">
        <f>H207+H220+H225+H236+H269+H291</f>
        <v>84</v>
      </c>
      <c r="I202" s="288">
        <f>I207+I220+I225+I236+I269+I291</f>
        <v>84</v>
      </c>
    </row>
    <row r="203" spans="1:12" ht="15.75" hidden="1" x14ac:dyDescent="0.25">
      <c r="A203" s="76" t="s">
        <v>457</v>
      </c>
      <c r="B203" s="382" t="s">
        <v>458</v>
      </c>
      <c r="C203" s="383"/>
      <c r="D203" s="383"/>
      <c r="E203" s="383"/>
      <c r="F203" s="383"/>
      <c r="G203" s="375"/>
      <c r="H203" s="10"/>
      <c r="I203"/>
      <c r="J203"/>
      <c r="K203"/>
      <c r="L203"/>
    </row>
    <row r="204" spans="1:12" ht="31.5" hidden="1" x14ac:dyDescent="0.25">
      <c r="A204" s="76" t="s">
        <v>459</v>
      </c>
      <c r="B204" s="7" t="s">
        <v>460</v>
      </c>
      <c r="C204" s="8"/>
      <c r="D204" s="9"/>
      <c r="E204" s="9"/>
      <c r="F204" s="9"/>
      <c r="G204" s="9"/>
      <c r="H204" s="10"/>
      <c r="I204"/>
      <c r="J204"/>
      <c r="K204"/>
      <c r="L204"/>
    </row>
    <row r="205" spans="1:12" ht="31.5" hidden="1" x14ac:dyDescent="0.25">
      <c r="A205" s="76" t="s">
        <v>461</v>
      </c>
      <c r="B205" s="7" t="s">
        <v>462</v>
      </c>
      <c r="C205" s="8"/>
      <c r="D205" s="9"/>
      <c r="E205" s="9"/>
      <c r="F205" s="9"/>
      <c r="G205" s="9"/>
      <c r="H205" s="10"/>
      <c r="I205"/>
      <c r="J205"/>
      <c r="K205"/>
      <c r="L205"/>
    </row>
    <row r="206" spans="1:12" ht="31.5" hidden="1" x14ac:dyDescent="0.25">
      <c r="A206" s="76" t="s">
        <v>463</v>
      </c>
      <c r="B206" s="7" t="s">
        <v>464</v>
      </c>
      <c r="C206" s="33"/>
      <c r="D206" s="34"/>
      <c r="E206" s="34"/>
      <c r="F206" s="9"/>
      <c r="G206" s="9"/>
      <c r="H206" s="10"/>
      <c r="I206"/>
      <c r="J206"/>
      <c r="K206"/>
      <c r="L206"/>
    </row>
    <row r="207" spans="1:12" ht="36.950000000000003" customHeight="1" x14ac:dyDescent="0.25">
      <c r="A207" s="262" t="s">
        <v>465</v>
      </c>
      <c r="B207" s="354" t="s">
        <v>466</v>
      </c>
      <c r="C207" s="355"/>
      <c r="D207" s="355"/>
      <c r="E207" s="355"/>
      <c r="F207" s="355"/>
      <c r="G207" s="378"/>
      <c r="H207" s="288">
        <f>SUM(D208:D218)</f>
        <v>16</v>
      </c>
      <c r="I207" s="288">
        <f>COUNT(D208:D218)*2</f>
        <v>16</v>
      </c>
    </row>
    <row r="208" spans="1:12" ht="105" x14ac:dyDescent="0.25">
      <c r="A208" s="261" t="s">
        <v>467</v>
      </c>
      <c r="B208" s="7" t="s">
        <v>468</v>
      </c>
      <c r="C208" s="39" t="s">
        <v>469</v>
      </c>
      <c r="D208" s="77">
        <v>2</v>
      </c>
      <c r="E208" s="39" t="s">
        <v>19</v>
      </c>
      <c r="F208" s="39" t="s">
        <v>470</v>
      </c>
      <c r="G208" s="13"/>
    </row>
    <row r="209" spans="1:12" ht="105" x14ac:dyDescent="0.25">
      <c r="A209" s="261"/>
      <c r="B209" s="7"/>
      <c r="C209" s="39" t="s">
        <v>471</v>
      </c>
      <c r="D209" s="77">
        <v>2</v>
      </c>
      <c r="E209" s="39" t="s">
        <v>19</v>
      </c>
      <c r="F209" s="39" t="s">
        <v>472</v>
      </c>
      <c r="G209" s="13"/>
    </row>
    <row r="210" spans="1:12" ht="75" x14ac:dyDescent="0.25">
      <c r="A210" s="261"/>
      <c r="B210" s="7"/>
      <c r="C210" s="39" t="s">
        <v>473</v>
      </c>
      <c r="D210" s="77">
        <v>2</v>
      </c>
      <c r="E210" s="39" t="s">
        <v>19</v>
      </c>
      <c r="F210" s="39" t="s">
        <v>474</v>
      </c>
      <c r="G210" s="13"/>
    </row>
    <row r="211" spans="1:12" ht="75" x14ac:dyDescent="0.25">
      <c r="A211" s="261"/>
      <c r="B211" s="7"/>
      <c r="C211" s="39" t="s">
        <v>475</v>
      </c>
      <c r="D211" s="77">
        <v>2</v>
      </c>
      <c r="E211" s="39" t="s">
        <v>19</v>
      </c>
      <c r="F211" s="39" t="s">
        <v>476</v>
      </c>
      <c r="G211" s="13"/>
    </row>
    <row r="212" spans="1:12" s="24" customFormat="1" ht="45" hidden="1" x14ac:dyDescent="0.25">
      <c r="A212" s="16"/>
      <c r="B212" s="17"/>
      <c r="C212" s="46" t="s">
        <v>477</v>
      </c>
      <c r="D212" s="78"/>
      <c r="E212" s="46" t="s">
        <v>19</v>
      </c>
      <c r="F212" s="46" t="s">
        <v>478</v>
      </c>
      <c r="G212" s="21"/>
      <c r="H212" s="22"/>
      <c r="I212" s="23"/>
    </row>
    <row r="213" spans="1:12" ht="30" x14ac:dyDescent="0.25">
      <c r="A213" s="261"/>
      <c r="B213" s="7"/>
      <c r="C213" s="11" t="s">
        <v>479</v>
      </c>
      <c r="D213" s="52">
        <v>2</v>
      </c>
      <c r="E213" s="39" t="s">
        <v>19</v>
      </c>
      <c r="F213" s="11" t="s">
        <v>480</v>
      </c>
      <c r="G213" s="13"/>
    </row>
    <row r="214" spans="1:12" ht="60" x14ac:dyDescent="0.25">
      <c r="A214" s="261" t="s">
        <v>481</v>
      </c>
      <c r="B214" s="8" t="s">
        <v>482</v>
      </c>
      <c r="C214" s="11" t="s">
        <v>483</v>
      </c>
      <c r="D214" s="52">
        <v>2</v>
      </c>
      <c r="E214" s="39" t="s">
        <v>19</v>
      </c>
      <c r="F214" s="11" t="s">
        <v>484</v>
      </c>
      <c r="G214" s="13"/>
    </row>
    <row r="215" spans="1:12" s="24" customFormat="1" ht="30" hidden="1" x14ac:dyDescent="0.25">
      <c r="A215" s="16"/>
      <c r="B215" s="18"/>
      <c r="C215" s="46" t="s">
        <v>485</v>
      </c>
      <c r="D215" s="54"/>
      <c r="E215" s="46" t="s">
        <v>19</v>
      </c>
      <c r="F215" s="50"/>
      <c r="G215" s="21"/>
      <c r="H215" s="22"/>
      <c r="I215" s="23"/>
    </row>
    <row r="216" spans="1:12" s="24" customFormat="1" hidden="1" x14ac:dyDescent="0.25">
      <c r="A216" s="16"/>
      <c r="B216" s="18"/>
      <c r="C216" s="46" t="s">
        <v>486</v>
      </c>
      <c r="D216" s="54"/>
      <c r="E216" s="46" t="s">
        <v>19</v>
      </c>
      <c r="F216" s="50"/>
      <c r="G216" s="21"/>
      <c r="H216" s="22"/>
      <c r="I216" s="23"/>
    </row>
    <row r="217" spans="1:12" ht="30" x14ac:dyDescent="0.25">
      <c r="A217" s="261"/>
      <c r="B217" s="8"/>
      <c r="C217" s="11" t="s">
        <v>487</v>
      </c>
      <c r="D217" s="52">
        <v>2</v>
      </c>
      <c r="E217" s="39" t="s">
        <v>19</v>
      </c>
      <c r="F217" s="34"/>
      <c r="G217" s="13"/>
    </row>
    <row r="218" spans="1:12" ht="31.5" x14ac:dyDescent="0.25">
      <c r="A218" s="261"/>
      <c r="B218" s="8"/>
      <c r="C218" s="14" t="s">
        <v>488</v>
      </c>
      <c r="D218" s="52">
        <v>2</v>
      </c>
      <c r="E218" s="39" t="s">
        <v>19</v>
      </c>
      <c r="F218" s="34"/>
      <c r="G218" s="13"/>
    </row>
    <row r="219" spans="1:12" ht="31.5" hidden="1" x14ac:dyDescent="0.25">
      <c r="A219" s="6" t="s">
        <v>489</v>
      </c>
      <c r="B219" s="7" t="s">
        <v>490</v>
      </c>
      <c r="C219" s="8"/>
      <c r="D219" s="9"/>
      <c r="E219" s="9"/>
      <c r="F219" s="9"/>
      <c r="G219" s="9"/>
      <c r="H219" s="10"/>
      <c r="I219"/>
      <c r="J219"/>
      <c r="K219"/>
      <c r="L219"/>
    </row>
    <row r="220" spans="1:12" ht="36.950000000000003" customHeight="1" x14ac:dyDescent="0.25">
      <c r="A220" s="262" t="s">
        <v>491</v>
      </c>
      <c r="B220" s="354" t="s">
        <v>492</v>
      </c>
      <c r="C220" s="355"/>
      <c r="D220" s="355"/>
      <c r="E220" s="355"/>
      <c r="F220" s="355"/>
      <c r="G220" s="378"/>
      <c r="H220" s="288">
        <f>SUM(D221:D224)</f>
        <v>6</v>
      </c>
      <c r="I220" s="288">
        <f>COUNT(D221:D224)*2</f>
        <v>6</v>
      </c>
    </row>
    <row r="221" spans="1:12" ht="45" x14ac:dyDescent="0.25">
      <c r="A221" s="261" t="s">
        <v>493</v>
      </c>
      <c r="B221" s="7" t="s">
        <v>494</v>
      </c>
      <c r="C221" s="33" t="s">
        <v>495</v>
      </c>
      <c r="D221" s="52">
        <v>2</v>
      </c>
      <c r="E221" s="34" t="s">
        <v>19</v>
      </c>
      <c r="F221" s="11" t="s">
        <v>496</v>
      </c>
      <c r="G221" s="13"/>
    </row>
    <row r="222" spans="1:12" ht="45" hidden="1" x14ac:dyDescent="0.25">
      <c r="A222" s="6" t="s">
        <v>497</v>
      </c>
      <c r="B222" s="8" t="s">
        <v>498</v>
      </c>
      <c r="C222" s="55"/>
      <c r="D222" s="79"/>
      <c r="E222" s="79"/>
      <c r="F222" s="80"/>
      <c r="G222" s="13"/>
      <c r="H222" s="10"/>
      <c r="I222"/>
      <c r="J222"/>
      <c r="K222"/>
      <c r="L222"/>
    </row>
    <row r="223" spans="1:12" ht="47.25" x14ac:dyDescent="0.25">
      <c r="A223" s="261" t="s">
        <v>499</v>
      </c>
      <c r="B223" s="7" t="s">
        <v>500</v>
      </c>
      <c r="C223" s="33" t="s">
        <v>501</v>
      </c>
      <c r="D223" s="52">
        <v>2</v>
      </c>
      <c r="E223" s="34" t="s">
        <v>19</v>
      </c>
      <c r="F223" s="33" t="s">
        <v>502</v>
      </c>
      <c r="G223" s="13"/>
    </row>
    <row r="224" spans="1:12" ht="75" x14ac:dyDescent="0.25">
      <c r="A224" s="261" t="s">
        <v>503</v>
      </c>
      <c r="B224" s="7" t="s">
        <v>504</v>
      </c>
      <c r="C224" s="81" t="s">
        <v>505</v>
      </c>
      <c r="D224" s="62">
        <v>2</v>
      </c>
      <c r="E224" s="34" t="s">
        <v>19</v>
      </c>
      <c r="F224" s="82" t="s">
        <v>506</v>
      </c>
      <c r="G224" s="13"/>
    </row>
    <row r="225" spans="1:12" ht="36.950000000000003" customHeight="1" x14ac:dyDescent="0.25">
      <c r="A225" s="262" t="s">
        <v>507</v>
      </c>
      <c r="B225" s="354" t="s">
        <v>2613</v>
      </c>
      <c r="C225" s="355"/>
      <c r="D225" s="355"/>
      <c r="E225" s="355"/>
      <c r="F225" s="355"/>
      <c r="G225" s="378"/>
      <c r="H225" s="288">
        <f>SUM(D226:D235)</f>
        <v>10</v>
      </c>
      <c r="I225" s="288">
        <f>COUNT(D226:D235)*2</f>
        <v>10</v>
      </c>
    </row>
    <row r="226" spans="1:12" ht="47.25" x14ac:dyDescent="0.25">
      <c r="A226" s="261" t="s">
        <v>508</v>
      </c>
      <c r="B226" s="7" t="s">
        <v>509</v>
      </c>
      <c r="C226" s="55" t="s">
        <v>510</v>
      </c>
      <c r="D226" s="12">
        <v>2</v>
      </c>
      <c r="E226" s="9" t="s">
        <v>19</v>
      </c>
      <c r="F226" s="9"/>
      <c r="G226" s="13"/>
    </row>
    <row r="227" spans="1:12" ht="63" x14ac:dyDescent="0.25">
      <c r="A227" s="261" t="s">
        <v>511</v>
      </c>
      <c r="B227" s="7" t="s">
        <v>512</v>
      </c>
      <c r="C227" s="55" t="s">
        <v>513</v>
      </c>
      <c r="D227" s="12">
        <v>2</v>
      </c>
      <c r="E227" s="55" t="s">
        <v>514</v>
      </c>
      <c r="F227" s="55" t="s">
        <v>515</v>
      </c>
      <c r="G227" s="55"/>
    </row>
    <row r="228" spans="1:12" s="24" customFormat="1" ht="45" hidden="1" x14ac:dyDescent="0.25">
      <c r="A228" s="16"/>
      <c r="B228" s="17"/>
      <c r="C228" s="61" t="s">
        <v>516</v>
      </c>
      <c r="D228" s="54"/>
      <c r="E228" s="50" t="s">
        <v>236</v>
      </c>
      <c r="F228" s="83" t="s">
        <v>517</v>
      </c>
      <c r="G228" s="21"/>
      <c r="H228" s="22"/>
      <c r="I228" s="23"/>
    </row>
    <row r="229" spans="1:12" ht="30" x14ac:dyDescent="0.25">
      <c r="A229" s="261"/>
      <c r="B229" s="7"/>
      <c r="C229" s="33" t="s">
        <v>518</v>
      </c>
      <c r="D229" s="52">
        <v>2</v>
      </c>
      <c r="E229" s="34" t="s">
        <v>375</v>
      </c>
      <c r="F229" s="33"/>
      <c r="G229" s="13"/>
    </row>
    <row r="230" spans="1:12" ht="30" x14ac:dyDescent="0.25">
      <c r="A230" s="261"/>
      <c r="B230" s="7"/>
      <c r="C230" s="84" t="s">
        <v>519</v>
      </c>
      <c r="D230" s="12">
        <v>2</v>
      </c>
      <c r="E230" s="9" t="s">
        <v>100</v>
      </c>
      <c r="F230" s="9"/>
      <c r="G230" s="13"/>
    </row>
    <row r="231" spans="1:12" s="24" customFormat="1" ht="63" hidden="1" x14ac:dyDescent="0.25">
      <c r="A231" s="16" t="s">
        <v>520</v>
      </c>
      <c r="B231" s="17" t="s">
        <v>521</v>
      </c>
      <c r="C231" s="59" t="s">
        <v>522</v>
      </c>
      <c r="D231" s="19"/>
      <c r="E231" s="20" t="s">
        <v>125</v>
      </c>
      <c r="F231" s="20"/>
      <c r="G231" s="21"/>
      <c r="H231" s="22"/>
      <c r="I231" s="23"/>
    </row>
    <row r="232" spans="1:12" ht="31.5" hidden="1" x14ac:dyDescent="0.25">
      <c r="A232" s="6" t="s">
        <v>523</v>
      </c>
      <c r="B232" s="7" t="s">
        <v>524</v>
      </c>
      <c r="C232" s="8"/>
      <c r="D232" s="9"/>
      <c r="E232" s="9"/>
      <c r="F232" s="9"/>
      <c r="G232" s="13"/>
      <c r="H232" s="10"/>
      <c r="I232"/>
      <c r="J232"/>
      <c r="K232"/>
      <c r="L232"/>
    </row>
    <row r="233" spans="1:12" ht="30" hidden="1" x14ac:dyDescent="0.25">
      <c r="A233" s="6" t="s">
        <v>525</v>
      </c>
      <c r="B233" s="8" t="s">
        <v>526</v>
      </c>
      <c r="C233" s="33"/>
      <c r="D233" s="9"/>
      <c r="E233" s="9"/>
      <c r="F233" s="9"/>
      <c r="G233" s="13"/>
      <c r="H233" s="10"/>
      <c r="I233"/>
      <c r="J233"/>
      <c r="K233"/>
      <c r="L233"/>
    </row>
    <row r="234" spans="1:12" s="24" customFormat="1" ht="30" hidden="1" x14ac:dyDescent="0.25">
      <c r="A234" s="16" t="s">
        <v>527</v>
      </c>
      <c r="B234" s="18" t="s">
        <v>528</v>
      </c>
      <c r="C234" s="64" t="s">
        <v>529</v>
      </c>
      <c r="D234" s="19"/>
      <c r="E234" s="20" t="s">
        <v>375</v>
      </c>
      <c r="F234" s="20"/>
      <c r="G234" s="21"/>
      <c r="H234" s="22"/>
      <c r="I234" s="23"/>
    </row>
    <row r="235" spans="1:12" ht="30" x14ac:dyDescent="0.25">
      <c r="A235" s="261" t="s">
        <v>530</v>
      </c>
      <c r="B235" s="8" t="s">
        <v>531</v>
      </c>
      <c r="C235" s="8" t="s">
        <v>532</v>
      </c>
      <c r="D235" s="12">
        <v>2</v>
      </c>
      <c r="E235" s="9" t="s">
        <v>533</v>
      </c>
      <c r="F235" s="9"/>
      <c r="G235" s="13"/>
    </row>
    <row r="236" spans="1:12" ht="36.950000000000003" customHeight="1" x14ac:dyDescent="0.25">
      <c r="A236" s="262" t="s">
        <v>534</v>
      </c>
      <c r="B236" s="354" t="s">
        <v>535</v>
      </c>
      <c r="C236" s="355"/>
      <c r="D236" s="355"/>
      <c r="E236" s="355"/>
      <c r="F236" s="355"/>
      <c r="G236" s="378"/>
      <c r="H236" s="288">
        <f>SUM(D237:D242)</f>
        <v>10</v>
      </c>
      <c r="I236" s="288">
        <f>COUNT(D237:D242)*2</f>
        <v>10</v>
      </c>
    </row>
    <row r="237" spans="1:12" ht="47.25" x14ac:dyDescent="0.25">
      <c r="A237" s="261" t="s">
        <v>536</v>
      </c>
      <c r="B237" s="7" t="s">
        <v>537</v>
      </c>
      <c r="C237" s="11" t="s">
        <v>538</v>
      </c>
      <c r="D237" s="52">
        <v>2</v>
      </c>
      <c r="E237" s="34" t="s">
        <v>375</v>
      </c>
      <c r="F237" s="11" t="s">
        <v>539</v>
      </c>
      <c r="G237" s="13"/>
    </row>
    <row r="238" spans="1:12" ht="47.25" x14ac:dyDescent="0.25">
      <c r="A238" s="261" t="s">
        <v>540</v>
      </c>
      <c r="B238" s="7" t="s">
        <v>541</v>
      </c>
      <c r="C238" s="11" t="s">
        <v>542</v>
      </c>
      <c r="D238" s="52">
        <v>2</v>
      </c>
      <c r="E238" s="34" t="s">
        <v>375</v>
      </c>
      <c r="F238" s="45" t="s">
        <v>543</v>
      </c>
      <c r="G238" s="13"/>
    </row>
    <row r="239" spans="1:12" ht="105" x14ac:dyDescent="0.25">
      <c r="A239" s="261" t="s">
        <v>544</v>
      </c>
      <c r="B239" s="32" t="s">
        <v>545</v>
      </c>
      <c r="C239" s="11" t="s">
        <v>546</v>
      </c>
      <c r="D239" s="52">
        <v>2</v>
      </c>
      <c r="E239" s="34" t="s">
        <v>375</v>
      </c>
      <c r="F239" s="11" t="s">
        <v>547</v>
      </c>
      <c r="G239" s="13"/>
    </row>
    <row r="240" spans="1:12" ht="75" x14ac:dyDescent="0.25">
      <c r="A240" s="261"/>
      <c r="B240" s="32"/>
      <c r="C240" s="11" t="s">
        <v>548</v>
      </c>
      <c r="D240" s="52">
        <v>2</v>
      </c>
      <c r="E240" s="34" t="s">
        <v>375</v>
      </c>
      <c r="F240" s="11" t="s">
        <v>549</v>
      </c>
      <c r="G240" s="13"/>
    </row>
    <row r="241" spans="1:12" s="24" customFormat="1" ht="31.5" hidden="1" x14ac:dyDescent="0.25">
      <c r="A241" s="16" t="s">
        <v>550</v>
      </c>
      <c r="B241" s="17" t="s">
        <v>551</v>
      </c>
      <c r="C241" s="46" t="s">
        <v>552</v>
      </c>
      <c r="D241" s="54"/>
      <c r="E241" s="50" t="s">
        <v>100</v>
      </c>
      <c r="F241" s="46" t="s">
        <v>553</v>
      </c>
      <c r="G241" s="21"/>
      <c r="H241" s="22"/>
      <c r="I241" s="23"/>
    </row>
    <row r="242" spans="1:12" ht="105" x14ac:dyDescent="0.25">
      <c r="A242" s="261" t="s">
        <v>554</v>
      </c>
      <c r="B242" s="7" t="s">
        <v>555</v>
      </c>
      <c r="C242" s="11" t="s">
        <v>556</v>
      </c>
      <c r="D242" s="52">
        <v>2</v>
      </c>
      <c r="E242" s="34" t="s">
        <v>557</v>
      </c>
      <c r="F242" s="33" t="s">
        <v>558</v>
      </c>
      <c r="G242" s="13"/>
    </row>
    <row r="243" spans="1:12" ht="47.25" hidden="1" x14ac:dyDescent="0.25">
      <c r="A243" s="6" t="s">
        <v>559</v>
      </c>
      <c r="B243" s="7" t="s">
        <v>560</v>
      </c>
      <c r="C243" s="8"/>
      <c r="D243" s="9"/>
      <c r="E243" s="9"/>
      <c r="F243" s="9"/>
      <c r="G243" s="9"/>
      <c r="H243" s="10"/>
      <c r="I243"/>
      <c r="J243"/>
      <c r="K243"/>
      <c r="L243"/>
    </row>
    <row r="244" spans="1:12" ht="15.75" hidden="1" x14ac:dyDescent="0.25">
      <c r="A244" s="6" t="s">
        <v>561</v>
      </c>
      <c r="B244" s="382" t="s">
        <v>562</v>
      </c>
      <c r="C244" s="383"/>
      <c r="D244" s="383"/>
      <c r="E244" s="383"/>
      <c r="F244" s="383"/>
      <c r="G244" s="375"/>
      <c r="H244" s="10"/>
      <c r="I244"/>
      <c r="J244"/>
      <c r="K244"/>
      <c r="L244"/>
    </row>
    <row r="245" spans="1:12" ht="31.5" hidden="1" x14ac:dyDescent="0.25">
      <c r="A245" s="6" t="s">
        <v>563</v>
      </c>
      <c r="B245" s="7" t="s">
        <v>564</v>
      </c>
      <c r="C245" s="8"/>
      <c r="D245" s="9"/>
      <c r="E245" s="9"/>
      <c r="F245" s="9"/>
      <c r="G245" s="9"/>
      <c r="H245" s="10"/>
      <c r="I245"/>
      <c r="J245"/>
      <c r="K245"/>
      <c r="L245"/>
    </row>
    <row r="246" spans="1:12" ht="47.25" hidden="1" x14ac:dyDescent="0.25">
      <c r="A246" s="6" t="s">
        <v>565</v>
      </c>
      <c r="B246" s="7" t="s">
        <v>566</v>
      </c>
      <c r="C246" s="8"/>
      <c r="D246" s="9"/>
      <c r="E246" s="9"/>
      <c r="F246" s="9"/>
      <c r="G246" s="9"/>
      <c r="H246" s="10"/>
      <c r="I246"/>
      <c r="J246"/>
      <c r="K246"/>
      <c r="L246"/>
    </row>
    <row r="247" spans="1:12" ht="31.5" hidden="1" x14ac:dyDescent="0.25">
      <c r="A247" s="6" t="s">
        <v>567</v>
      </c>
      <c r="B247" s="7" t="s">
        <v>568</v>
      </c>
      <c r="C247" s="8"/>
      <c r="D247" s="9"/>
      <c r="E247" s="9"/>
      <c r="F247" s="9"/>
      <c r="G247" s="9"/>
      <c r="H247" s="10"/>
      <c r="I247"/>
      <c r="J247"/>
      <c r="K247"/>
      <c r="L247"/>
    </row>
    <row r="248" spans="1:12" ht="63" hidden="1" x14ac:dyDescent="0.25">
      <c r="A248" s="6" t="s">
        <v>569</v>
      </c>
      <c r="B248" s="7" t="s">
        <v>570</v>
      </c>
      <c r="C248" s="8"/>
      <c r="D248" s="9"/>
      <c r="E248" s="9"/>
      <c r="F248" s="9"/>
      <c r="G248" s="9"/>
      <c r="H248" s="10"/>
      <c r="I248"/>
      <c r="J248"/>
      <c r="K248"/>
      <c r="L248"/>
    </row>
    <row r="249" spans="1:12" ht="15.75" hidden="1" x14ac:dyDescent="0.25">
      <c r="A249" s="6" t="s">
        <v>571</v>
      </c>
      <c r="B249" s="382" t="s">
        <v>572</v>
      </c>
      <c r="C249" s="383"/>
      <c r="D249" s="383"/>
      <c r="E249" s="383"/>
      <c r="F249" s="383"/>
      <c r="G249" s="375"/>
      <c r="H249" s="10"/>
      <c r="I249"/>
      <c r="J249"/>
      <c r="K249"/>
      <c r="L249"/>
    </row>
    <row r="250" spans="1:12" ht="31.5" hidden="1" x14ac:dyDescent="0.25">
      <c r="A250" s="6" t="s">
        <v>573</v>
      </c>
      <c r="B250" s="7" t="s">
        <v>574</v>
      </c>
      <c r="C250" s="8"/>
      <c r="D250" s="9"/>
      <c r="E250" s="9"/>
      <c r="F250" s="9"/>
      <c r="G250" s="9"/>
      <c r="H250" s="10"/>
      <c r="I250"/>
      <c r="J250"/>
      <c r="K250"/>
      <c r="L250"/>
    </row>
    <row r="251" spans="1:12" ht="31.5" hidden="1" x14ac:dyDescent="0.25">
      <c r="A251" s="6" t="s">
        <v>575</v>
      </c>
      <c r="B251" s="7" t="s">
        <v>576</v>
      </c>
      <c r="C251" s="8"/>
      <c r="D251" s="9"/>
      <c r="E251" s="9"/>
      <c r="F251" s="9"/>
      <c r="G251" s="9"/>
      <c r="H251" s="10"/>
      <c r="I251"/>
      <c r="J251"/>
      <c r="K251"/>
      <c r="L251"/>
    </row>
    <row r="252" spans="1:12" ht="31.5" hidden="1" x14ac:dyDescent="0.25">
      <c r="A252" s="6" t="s">
        <v>577</v>
      </c>
      <c r="B252" s="7" t="s">
        <v>578</v>
      </c>
      <c r="C252" s="8"/>
      <c r="D252" s="9"/>
      <c r="E252" s="9"/>
      <c r="F252" s="9"/>
      <c r="G252" s="9"/>
      <c r="H252" s="10"/>
      <c r="I252"/>
      <c r="J252"/>
      <c r="K252"/>
      <c r="L252"/>
    </row>
    <row r="253" spans="1:12" ht="47.25" hidden="1" x14ac:dyDescent="0.25">
      <c r="A253" s="6" t="s">
        <v>579</v>
      </c>
      <c r="B253" s="32" t="s">
        <v>580</v>
      </c>
      <c r="C253" s="8"/>
      <c r="D253" s="9"/>
      <c r="E253" s="9"/>
      <c r="F253" s="9"/>
      <c r="G253" s="9"/>
      <c r="H253" s="10"/>
      <c r="I253"/>
      <c r="J253"/>
      <c r="K253"/>
      <c r="L253"/>
    </row>
    <row r="254" spans="1:12" ht="31.5" hidden="1" x14ac:dyDescent="0.25">
      <c r="A254" s="6" t="s">
        <v>581</v>
      </c>
      <c r="B254" s="7" t="s">
        <v>582</v>
      </c>
      <c r="C254" s="8"/>
      <c r="D254" s="9"/>
      <c r="E254" s="9"/>
      <c r="F254" s="9"/>
      <c r="G254" s="9"/>
      <c r="H254" s="10"/>
      <c r="I254"/>
      <c r="J254"/>
      <c r="K254"/>
      <c r="L254"/>
    </row>
    <row r="255" spans="1:12" ht="15.75" hidden="1" x14ac:dyDescent="0.25">
      <c r="A255" s="6" t="s">
        <v>583</v>
      </c>
      <c r="B255" s="382" t="s">
        <v>584</v>
      </c>
      <c r="C255" s="383"/>
      <c r="D255" s="383"/>
      <c r="E255" s="383"/>
      <c r="F255" s="383"/>
      <c r="G255" s="375"/>
      <c r="H255" s="10"/>
      <c r="I255"/>
      <c r="J255"/>
      <c r="K255"/>
      <c r="L255"/>
    </row>
    <row r="256" spans="1:12" ht="31.5" hidden="1" x14ac:dyDescent="0.25">
      <c r="A256" s="6" t="s">
        <v>585</v>
      </c>
      <c r="B256" s="7" t="s">
        <v>586</v>
      </c>
      <c r="C256" s="8"/>
      <c r="D256" s="9"/>
      <c r="E256" s="9"/>
      <c r="F256" s="9"/>
      <c r="G256" s="9"/>
      <c r="H256" s="10"/>
      <c r="I256"/>
      <c r="J256"/>
      <c r="K256"/>
      <c r="L256"/>
    </row>
    <row r="257" spans="1:12" ht="31.5" hidden="1" x14ac:dyDescent="0.25">
      <c r="A257" s="6" t="s">
        <v>587</v>
      </c>
      <c r="B257" s="7" t="s">
        <v>588</v>
      </c>
      <c r="C257" s="8"/>
      <c r="D257" s="9"/>
      <c r="E257" s="9"/>
      <c r="F257" s="9"/>
      <c r="G257" s="9"/>
      <c r="H257" s="10"/>
      <c r="I257"/>
      <c r="J257"/>
      <c r="K257"/>
      <c r="L257"/>
    </row>
    <row r="258" spans="1:12" ht="31.5" hidden="1" x14ac:dyDescent="0.25">
      <c r="A258" s="6" t="s">
        <v>589</v>
      </c>
      <c r="B258" s="7" t="s">
        <v>590</v>
      </c>
      <c r="C258" s="8"/>
      <c r="D258" s="9"/>
      <c r="E258" s="9"/>
      <c r="F258" s="9"/>
      <c r="G258" s="9"/>
      <c r="H258" s="10"/>
      <c r="I258"/>
      <c r="J258"/>
      <c r="K258"/>
      <c r="L258"/>
    </row>
    <row r="259" spans="1:12" ht="63" hidden="1" x14ac:dyDescent="0.25">
      <c r="A259" s="76" t="s">
        <v>591</v>
      </c>
      <c r="B259" s="7" t="s">
        <v>592</v>
      </c>
      <c r="C259" s="8"/>
      <c r="D259" s="9"/>
      <c r="E259" s="9"/>
      <c r="F259" s="9"/>
      <c r="G259" s="9"/>
      <c r="H259" s="10"/>
      <c r="I259"/>
      <c r="J259"/>
      <c r="K259"/>
      <c r="L259"/>
    </row>
    <row r="260" spans="1:12" ht="47.25" hidden="1" x14ac:dyDescent="0.25">
      <c r="A260" s="76" t="s">
        <v>593</v>
      </c>
      <c r="B260" s="7" t="s">
        <v>594</v>
      </c>
      <c r="C260" s="8"/>
      <c r="D260" s="9"/>
      <c r="E260" s="9"/>
      <c r="F260" s="9"/>
      <c r="G260" s="9"/>
      <c r="H260" s="10"/>
      <c r="I260"/>
      <c r="J260"/>
      <c r="K260"/>
      <c r="L260"/>
    </row>
    <row r="261" spans="1:12" ht="15.75" hidden="1" x14ac:dyDescent="0.25">
      <c r="A261" s="10"/>
      <c r="B261" s="390" t="s">
        <v>595</v>
      </c>
      <c r="C261" s="391"/>
      <c r="D261" s="391"/>
      <c r="E261" s="391"/>
      <c r="F261" s="391"/>
      <c r="G261" s="392"/>
      <c r="H261" s="10"/>
      <c r="I261"/>
      <c r="J261"/>
      <c r="K261"/>
      <c r="L261"/>
    </row>
    <row r="262" spans="1:12" ht="15.75" hidden="1" x14ac:dyDescent="0.25">
      <c r="A262" s="6" t="s">
        <v>596</v>
      </c>
      <c r="B262" s="382" t="s">
        <v>597</v>
      </c>
      <c r="C262" s="383"/>
      <c r="D262" s="383"/>
      <c r="E262" s="383"/>
      <c r="F262" s="383"/>
      <c r="G262" s="375"/>
      <c r="H262" s="10"/>
      <c r="I262"/>
      <c r="J262"/>
      <c r="K262"/>
      <c r="L262"/>
    </row>
    <row r="263" spans="1:12" ht="47.25" hidden="1" x14ac:dyDescent="0.25">
      <c r="A263" s="6" t="s">
        <v>598</v>
      </c>
      <c r="B263" s="7" t="s">
        <v>599</v>
      </c>
      <c r="C263" s="8"/>
      <c r="D263" s="9"/>
      <c r="E263" s="9"/>
      <c r="F263" s="9"/>
      <c r="G263" s="9"/>
      <c r="H263" s="10"/>
      <c r="I263"/>
      <c r="J263"/>
      <c r="K263"/>
      <c r="L263"/>
    </row>
    <row r="264" spans="1:12" ht="63" hidden="1" x14ac:dyDescent="0.25">
      <c r="A264" s="6" t="s">
        <v>600</v>
      </c>
      <c r="B264" s="7" t="s">
        <v>601</v>
      </c>
      <c r="C264" s="8"/>
      <c r="D264" s="9"/>
      <c r="E264" s="9"/>
      <c r="F264" s="9"/>
      <c r="G264" s="9"/>
      <c r="H264" s="10"/>
      <c r="I264"/>
      <c r="J264"/>
      <c r="K264"/>
      <c r="L264"/>
    </row>
    <row r="265" spans="1:12" ht="47.25" hidden="1" x14ac:dyDescent="0.25">
      <c r="A265" s="6" t="s">
        <v>602</v>
      </c>
      <c r="B265" s="7" t="s">
        <v>603</v>
      </c>
      <c r="C265" s="8"/>
      <c r="D265" s="9"/>
      <c r="E265" s="9"/>
      <c r="F265" s="9"/>
      <c r="G265" s="9"/>
      <c r="H265" s="10"/>
      <c r="I265"/>
      <c r="J265"/>
      <c r="K265"/>
      <c r="L265"/>
    </row>
    <row r="266" spans="1:12" ht="47.25" hidden="1" x14ac:dyDescent="0.25">
      <c r="A266" s="6" t="s">
        <v>604</v>
      </c>
      <c r="B266" s="7" t="s">
        <v>605</v>
      </c>
      <c r="C266" s="8"/>
      <c r="D266" s="9"/>
      <c r="E266" s="9"/>
      <c r="F266" s="9"/>
      <c r="G266" s="9"/>
      <c r="H266" s="10"/>
      <c r="I266"/>
      <c r="J266"/>
      <c r="K266"/>
      <c r="L266"/>
    </row>
    <row r="267" spans="1:12" ht="47.25" hidden="1" x14ac:dyDescent="0.25">
      <c r="A267" s="6" t="s">
        <v>606</v>
      </c>
      <c r="B267" s="7" t="s">
        <v>607</v>
      </c>
      <c r="C267" s="8"/>
      <c r="D267" s="9"/>
      <c r="E267" s="9"/>
      <c r="F267" s="9"/>
      <c r="G267" s="9"/>
      <c r="H267" s="10"/>
      <c r="I267"/>
      <c r="J267"/>
      <c r="K267"/>
      <c r="L267"/>
    </row>
    <row r="268" spans="1:12" ht="47.25" hidden="1" x14ac:dyDescent="0.25">
      <c r="A268" s="6" t="s">
        <v>608</v>
      </c>
      <c r="B268" s="7" t="s">
        <v>609</v>
      </c>
      <c r="C268" s="8"/>
      <c r="D268" s="9"/>
      <c r="E268" s="9"/>
      <c r="F268" s="9"/>
      <c r="G268" s="9"/>
      <c r="H268" s="10"/>
      <c r="I268"/>
      <c r="J268"/>
      <c r="K268"/>
      <c r="L268"/>
    </row>
    <row r="269" spans="1:12" ht="36.950000000000003" customHeight="1" x14ac:dyDescent="0.25">
      <c r="A269" s="262" t="s">
        <v>610</v>
      </c>
      <c r="B269" s="354" t="s">
        <v>611</v>
      </c>
      <c r="C269" s="355"/>
      <c r="D269" s="355"/>
      <c r="E269" s="355"/>
      <c r="F269" s="355"/>
      <c r="G269" s="378"/>
      <c r="H269" s="288">
        <f>SUM(D270:D290)</f>
        <v>38</v>
      </c>
      <c r="I269" s="288">
        <f>COUNT(D270:D290)*2</f>
        <v>38</v>
      </c>
    </row>
    <row r="270" spans="1:12" ht="94.5" x14ac:dyDescent="0.25">
      <c r="A270" s="261" t="s">
        <v>612</v>
      </c>
      <c r="B270" s="7" t="s">
        <v>613</v>
      </c>
      <c r="C270" s="82" t="s">
        <v>614</v>
      </c>
      <c r="D270" s="62">
        <v>2</v>
      </c>
      <c r="E270" s="39" t="s">
        <v>19</v>
      </c>
      <c r="F270" s="39" t="s">
        <v>615</v>
      </c>
      <c r="G270" s="13"/>
    </row>
    <row r="271" spans="1:12" ht="90" x14ac:dyDescent="0.25">
      <c r="A271" s="261"/>
      <c r="B271" s="7"/>
      <c r="C271" s="39" t="s">
        <v>616</v>
      </c>
      <c r="D271" s="62">
        <v>2</v>
      </c>
      <c r="E271" s="39" t="s">
        <v>19</v>
      </c>
      <c r="F271" s="39" t="s">
        <v>617</v>
      </c>
      <c r="G271" s="13"/>
    </row>
    <row r="272" spans="1:12" ht="45" x14ac:dyDescent="0.25">
      <c r="A272" s="261"/>
      <c r="B272" s="7"/>
      <c r="C272" s="39" t="s">
        <v>618</v>
      </c>
      <c r="D272" s="62">
        <v>2</v>
      </c>
      <c r="E272" s="39" t="s">
        <v>19</v>
      </c>
      <c r="F272" s="39" t="s">
        <v>619</v>
      </c>
      <c r="G272" s="13"/>
    </row>
    <row r="273" spans="1:12" s="2" customFormat="1" ht="45" x14ac:dyDescent="0.25">
      <c r="A273" s="261"/>
      <c r="B273" s="7"/>
      <c r="C273" s="39" t="s">
        <v>620</v>
      </c>
      <c r="D273" s="62">
        <v>2</v>
      </c>
      <c r="E273" s="39" t="s">
        <v>19</v>
      </c>
      <c r="F273" s="39" t="s">
        <v>621</v>
      </c>
      <c r="G273" s="13"/>
      <c r="H273" s="288"/>
      <c r="I273" s="288"/>
      <c r="J273" s="288"/>
      <c r="K273" s="254"/>
      <c r="L273" s="254"/>
    </row>
    <row r="274" spans="1:12" s="2" customFormat="1" ht="15.75" x14ac:dyDescent="0.25">
      <c r="A274" s="261"/>
      <c r="B274" s="7"/>
      <c r="C274" s="39" t="s">
        <v>622</v>
      </c>
      <c r="D274" s="62">
        <v>2</v>
      </c>
      <c r="E274" s="39" t="s">
        <v>19</v>
      </c>
      <c r="F274" s="39" t="s">
        <v>623</v>
      </c>
      <c r="G274" s="13"/>
      <c r="H274" s="288"/>
      <c r="I274" s="288"/>
      <c r="J274" s="288"/>
      <c r="K274" s="254"/>
      <c r="L274" s="254"/>
    </row>
    <row r="275" spans="1:12" s="2" customFormat="1" ht="45" x14ac:dyDescent="0.25">
      <c r="A275" s="261"/>
      <c r="B275" s="7"/>
      <c r="C275" s="39" t="s">
        <v>624</v>
      </c>
      <c r="D275" s="62">
        <v>2</v>
      </c>
      <c r="E275" s="39" t="s">
        <v>19</v>
      </c>
      <c r="F275" s="85" t="s">
        <v>625</v>
      </c>
      <c r="G275" s="13"/>
      <c r="H275" s="288"/>
      <c r="I275" s="288"/>
      <c r="J275" s="288"/>
      <c r="K275" s="254"/>
      <c r="L275" s="254"/>
    </row>
    <row r="276" spans="1:12" s="2" customFormat="1" ht="330" x14ac:dyDescent="0.25">
      <c r="A276" s="261" t="s">
        <v>626</v>
      </c>
      <c r="B276" s="7" t="s">
        <v>627</v>
      </c>
      <c r="C276" s="85" t="s">
        <v>628</v>
      </c>
      <c r="D276" s="37">
        <v>2</v>
      </c>
      <c r="E276" s="39" t="s">
        <v>205</v>
      </c>
      <c r="F276" s="82" t="s">
        <v>629</v>
      </c>
      <c r="G276" s="40"/>
      <c r="H276" s="288"/>
      <c r="I276" s="288"/>
      <c r="J276" s="288"/>
      <c r="K276" s="254"/>
      <c r="L276" s="254"/>
    </row>
    <row r="277" spans="1:12" s="23" customFormat="1" ht="45" hidden="1" x14ac:dyDescent="0.25">
      <c r="A277" s="83"/>
      <c r="B277" s="83"/>
      <c r="C277" s="83" t="s">
        <v>630</v>
      </c>
      <c r="D277" s="54"/>
      <c r="E277" s="46" t="s">
        <v>205</v>
      </c>
      <c r="F277" s="83" t="s">
        <v>631</v>
      </c>
      <c r="G277" s="83"/>
      <c r="H277" s="22"/>
    </row>
    <row r="278" spans="1:12" s="2" customFormat="1" ht="240" x14ac:dyDescent="0.25">
      <c r="A278" s="261"/>
      <c r="B278" s="7"/>
      <c r="C278" s="47" t="s">
        <v>632</v>
      </c>
      <c r="D278" s="37">
        <v>2</v>
      </c>
      <c r="E278" s="39" t="s">
        <v>205</v>
      </c>
      <c r="F278" s="47" t="s">
        <v>633</v>
      </c>
      <c r="G278" s="13"/>
      <c r="H278" s="288"/>
      <c r="I278" s="288"/>
      <c r="J278" s="288"/>
      <c r="K278" s="254"/>
      <c r="L278" s="254"/>
    </row>
    <row r="279" spans="1:12" s="2" customFormat="1" ht="60" x14ac:dyDescent="0.25">
      <c r="A279" s="261"/>
      <c r="B279" s="7"/>
      <c r="C279" s="85" t="s">
        <v>634</v>
      </c>
      <c r="D279" s="37">
        <v>2</v>
      </c>
      <c r="E279" s="39" t="s">
        <v>205</v>
      </c>
      <c r="F279" s="82" t="s">
        <v>635</v>
      </c>
      <c r="G279" s="13"/>
      <c r="H279" s="288"/>
      <c r="I279" s="288"/>
      <c r="J279" s="288"/>
      <c r="K279" s="254"/>
      <c r="L279" s="254"/>
    </row>
    <row r="280" spans="1:12" s="2" customFormat="1" ht="120" x14ac:dyDescent="0.25">
      <c r="A280" s="261"/>
      <c r="B280" s="7"/>
      <c r="C280" s="85" t="s">
        <v>636</v>
      </c>
      <c r="D280" s="37">
        <v>2</v>
      </c>
      <c r="E280" s="39" t="s">
        <v>205</v>
      </c>
      <c r="F280" s="82" t="s">
        <v>637</v>
      </c>
      <c r="G280" s="13"/>
      <c r="H280" s="288"/>
      <c r="I280" s="288"/>
      <c r="J280" s="288"/>
      <c r="K280" s="254"/>
      <c r="L280" s="254"/>
    </row>
    <row r="281" spans="1:12" s="2" customFormat="1" ht="180" x14ac:dyDescent="0.25">
      <c r="A281" s="261"/>
      <c r="B281" s="7"/>
      <c r="C281" s="85" t="s">
        <v>638</v>
      </c>
      <c r="D281" s="62">
        <v>2</v>
      </c>
      <c r="E281" s="39" t="s">
        <v>205</v>
      </c>
      <c r="F281" s="82" t="s">
        <v>639</v>
      </c>
      <c r="G281" s="13"/>
      <c r="H281" s="288"/>
      <c r="I281" s="288"/>
      <c r="J281" s="288"/>
      <c r="K281" s="254"/>
      <c r="L281" s="254"/>
    </row>
    <row r="282" spans="1:12" s="2" customFormat="1" ht="47.25" x14ac:dyDescent="0.25">
      <c r="A282" s="261" t="s">
        <v>640</v>
      </c>
      <c r="B282" s="7" t="s">
        <v>641</v>
      </c>
      <c r="C282" s="75" t="s">
        <v>642</v>
      </c>
      <c r="D282" s="62">
        <v>2</v>
      </c>
      <c r="E282" s="49" t="s">
        <v>375</v>
      </c>
      <c r="F282" s="49" t="s">
        <v>643</v>
      </c>
      <c r="G282" s="13"/>
      <c r="H282" s="288"/>
      <c r="I282" s="288"/>
      <c r="J282" s="288"/>
      <c r="K282" s="254"/>
      <c r="L282" s="254"/>
    </row>
    <row r="283" spans="1:12" s="2" customFormat="1" ht="75" x14ac:dyDescent="0.25">
      <c r="A283" s="261"/>
      <c r="B283" s="7"/>
      <c r="C283" s="75" t="s">
        <v>644</v>
      </c>
      <c r="D283" s="62">
        <v>2</v>
      </c>
      <c r="E283" s="49" t="s">
        <v>19</v>
      </c>
      <c r="F283" s="82" t="s">
        <v>645</v>
      </c>
      <c r="G283" s="13"/>
      <c r="H283" s="288"/>
      <c r="I283" s="288"/>
      <c r="J283" s="288"/>
      <c r="K283" s="254"/>
      <c r="L283" s="254"/>
    </row>
    <row r="284" spans="1:12" s="2" customFormat="1" ht="45" x14ac:dyDescent="0.25">
      <c r="A284" s="261"/>
      <c r="B284" s="7"/>
      <c r="C284" s="75" t="s">
        <v>646</v>
      </c>
      <c r="D284" s="62">
        <v>2</v>
      </c>
      <c r="E284" s="49" t="s">
        <v>19</v>
      </c>
      <c r="F284" s="82" t="s">
        <v>647</v>
      </c>
      <c r="G284" s="13"/>
      <c r="H284" s="288"/>
      <c r="I284" s="288"/>
      <c r="J284" s="288"/>
      <c r="K284" s="254"/>
      <c r="L284" s="254"/>
    </row>
    <row r="285" spans="1:12" s="2" customFormat="1" ht="15.75" x14ac:dyDescent="0.25">
      <c r="A285" s="261"/>
      <c r="B285" s="7"/>
      <c r="C285" s="75" t="s">
        <v>648</v>
      </c>
      <c r="D285" s="62">
        <v>2</v>
      </c>
      <c r="E285" s="49" t="s">
        <v>19</v>
      </c>
      <c r="F285" s="82" t="s">
        <v>649</v>
      </c>
      <c r="G285" s="13"/>
      <c r="H285" s="288"/>
      <c r="I285" s="288"/>
      <c r="J285" s="288"/>
      <c r="K285" s="254"/>
      <c r="L285" s="254"/>
    </row>
    <row r="286" spans="1:12" s="2" customFormat="1" ht="90" x14ac:dyDescent="0.25">
      <c r="A286" s="261"/>
      <c r="B286" s="7"/>
      <c r="C286" s="75" t="s">
        <v>650</v>
      </c>
      <c r="D286" s="62">
        <v>2</v>
      </c>
      <c r="E286" s="49" t="s">
        <v>19</v>
      </c>
      <c r="F286" s="82" t="s">
        <v>651</v>
      </c>
      <c r="G286" s="13"/>
      <c r="H286" s="288"/>
      <c r="I286" s="288"/>
      <c r="J286" s="288"/>
      <c r="K286" s="254"/>
      <c r="L286" s="254"/>
    </row>
    <row r="287" spans="1:12" s="23" customFormat="1" ht="45" hidden="1" x14ac:dyDescent="0.25">
      <c r="A287" s="83"/>
      <c r="B287" s="17"/>
      <c r="C287" s="59" t="s">
        <v>652</v>
      </c>
      <c r="D287" s="54"/>
      <c r="E287" s="50" t="s">
        <v>19</v>
      </c>
      <c r="F287" s="61" t="s">
        <v>653</v>
      </c>
      <c r="G287" s="21" t="s">
        <v>654</v>
      </c>
      <c r="H287" s="22"/>
    </row>
    <row r="288" spans="1:12" s="2" customFormat="1" ht="30" x14ac:dyDescent="0.25">
      <c r="A288" s="261"/>
      <c r="B288" s="7"/>
      <c r="C288" s="75" t="s">
        <v>655</v>
      </c>
      <c r="D288" s="62">
        <v>2</v>
      </c>
      <c r="E288" s="49" t="s">
        <v>19</v>
      </c>
      <c r="F288" s="82" t="s">
        <v>656</v>
      </c>
      <c r="G288" s="13"/>
      <c r="H288" s="288"/>
      <c r="I288" s="288"/>
      <c r="J288" s="288"/>
      <c r="K288" s="254"/>
      <c r="L288" s="254"/>
    </row>
    <row r="289" spans="1:12" ht="45" x14ac:dyDescent="0.25">
      <c r="A289" s="261"/>
      <c r="B289" s="7"/>
      <c r="C289" s="75" t="s">
        <v>657</v>
      </c>
      <c r="D289" s="62">
        <v>2</v>
      </c>
      <c r="E289" s="49" t="s">
        <v>19</v>
      </c>
      <c r="F289" s="82" t="s">
        <v>658</v>
      </c>
      <c r="G289" s="13"/>
    </row>
    <row r="290" spans="1:12" ht="30" x14ac:dyDescent="0.25">
      <c r="A290" s="261"/>
      <c r="B290" s="7"/>
      <c r="C290" s="8" t="s">
        <v>659</v>
      </c>
      <c r="D290" s="62">
        <v>2</v>
      </c>
      <c r="E290" s="49" t="s">
        <v>19</v>
      </c>
      <c r="F290" s="82"/>
      <c r="G290" s="13"/>
    </row>
    <row r="291" spans="1:12" ht="36.950000000000003" customHeight="1" x14ac:dyDescent="0.25">
      <c r="A291" s="262" t="s">
        <v>660</v>
      </c>
      <c r="B291" s="354" t="s">
        <v>661</v>
      </c>
      <c r="C291" s="355"/>
      <c r="D291" s="355"/>
      <c r="E291" s="355"/>
      <c r="F291" s="355"/>
      <c r="G291" s="378"/>
      <c r="H291" s="288">
        <f>SUM(D292:D295)</f>
        <v>4</v>
      </c>
      <c r="I291" s="288">
        <f>COUNT(D292:D295)*2</f>
        <v>4</v>
      </c>
    </row>
    <row r="292" spans="1:12" ht="31.5" x14ac:dyDescent="0.25">
      <c r="A292" s="261" t="s">
        <v>662</v>
      </c>
      <c r="B292" s="7" t="s">
        <v>663</v>
      </c>
      <c r="C292" s="39" t="s">
        <v>664</v>
      </c>
      <c r="D292" s="62">
        <v>2</v>
      </c>
      <c r="E292" s="63" t="s">
        <v>665</v>
      </c>
      <c r="F292" s="63"/>
      <c r="G292" s="40"/>
    </row>
    <row r="293" spans="1:12" ht="30" x14ac:dyDescent="0.25">
      <c r="A293" s="261"/>
      <c r="B293" s="7"/>
      <c r="C293" s="45" t="s">
        <v>666</v>
      </c>
      <c r="D293" s="52">
        <v>2</v>
      </c>
      <c r="E293" s="42" t="s">
        <v>665</v>
      </c>
      <c r="F293" s="42"/>
      <c r="G293" s="13"/>
    </row>
    <row r="294" spans="1:12" s="24" customFormat="1" ht="75" hidden="1" x14ac:dyDescent="0.25">
      <c r="A294" s="16"/>
      <c r="B294" s="17"/>
      <c r="C294" s="46" t="s">
        <v>667</v>
      </c>
      <c r="D294" s="54"/>
      <c r="E294" s="43" t="s">
        <v>665</v>
      </c>
      <c r="F294" s="46" t="s">
        <v>668</v>
      </c>
      <c r="G294" s="21"/>
      <c r="H294" s="22"/>
      <c r="I294" s="23"/>
    </row>
    <row r="295" spans="1:12" s="24" customFormat="1" ht="30" hidden="1" x14ac:dyDescent="0.25">
      <c r="A295" s="16"/>
      <c r="B295" s="17"/>
      <c r="C295" s="46" t="s">
        <v>669</v>
      </c>
      <c r="D295" s="54"/>
      <c r="E295" s="43" t="s">
        <v>665</v>
      </c>
      <c r="F295" s="46"/>
      <c r="G295" s="21"/>
      <c r="H295" s="22"/>
      <c r="I295" s="23"/>
    </row>
    <row r="296" spans="1:12" ht="63" hidden="1" x14ac:dyDescent="0.25">
      <c r="A296" s="6" t="s">
        <v>670</v>
      </c>
      <c r="B296" s="7" t="s">
        <v>671</v>
      </c>
      <c r="C296" s="8"/>
      <c r="D296" s="9"/>
      <c r="E296" s="9"/>
      <c r="F296" s="9"/>
      <c r="G296" s="9"/>
      <c r="H296" s="10"/>
      <c r="I296"/>
      <c r="J296"/>
      <c r="K296"/>
      <c r="L296"/>
    </row>
    <row r="297" spans="1:12" ht="31.5" hidden="1" x14ac:dyDescent="0.25">
      <c r="A297" s="6" t="s">
        <v>672</v>
      </c>
      <c r="B297" s="7" t="s">
        <v>673</v>
      </c>
      <c r="C297" s="8"/>
      <c r="D297" s="9"/>
      <c r="E297" s="9"/>
      <c r="F297" s="9"/>
      <c r="G297" s="9"/>
      <c r="H297" s="10"/>
      <c r="I297"/>
      <c r="J297"/>
      <c r="K297"/>
      <c r="L297"/>
    </row>
    <row r="298" spans="1:12" ht="15.75" hidden="1" x14ac:dyDescent="0.25">
      <c r="A298" s="6" t="s">
        <v>674</v>
      </c>
      <c r="B298" s="382" t="s">
        <v>675</v>
      </c>
      <c r="C298" s="383"/>
      <c r="D298" s="383"/>
      <c r="E298" s="383"/>
      <c r="F298" s="383"/>
      <c r="G298" s="375"/>
      <c r="H298" s="10"/>
      <c r="I298"/>
      <c r="J298"/>
      <c r="K298"/>
      <c r="L298"/>
    </row>
    <row r="299" spans="1:12" ht="31.5" hidden="1" x14ac:dyDescent="0.25">
      <c r="A299" s="6" t="s">
        <v>676</v>
      </c>
      <c r="B299" s="7" t="s">
        <v>677</v>
      </c>
      <c r="C299" s="8"/>
      <c r="D299" s="9"/>
      <c r="E299" s="9"/>
      <c r="F299" s="9"/>
      <c r="G299" s="9"/>
      <c r="H299" s="10"/>
      <c r="I299"/>
      <c r="J299"/>
      <c r="K299"/>
      <c r="L299"/>
    </row>
    <row r="300" spans="1:12" ht="60" hidden="1" x14ac:dyDescent="0.25">
      <c r="A300" s="6" t="s">
        <v>678</v>
      </c>
      <c r="B300" s="8" t="s">
        <v>679</v>
      </c>
      <c r="C300" s="8"/>
      <c r="D300" s="9"/>
      <c r="E300" s="9"/>
      <c r="F300" s="9"/>
      <c r="G300" s="9"/>
      <c r="H300" s="10"/>
      <c r="I300"/>
      <c r="J300"/>
      <c r="K300"/>
      <c r="L300"/>
    </row>
    <row r="301" spans="1:12" ht="31.5" hidden="1" x14ac:dyDescent="0.25">
      <c r="A301" s="6" t="s">
        <v>680</v>
      </c>
      <c r="B301" s="14" t="s">
        <v>681</v>
      </c>
      <c r="C301" s="8"/>
      <c r="D301" s="9"/>
      <c r="E301" s="9"/>
      <c r="F301" s="9"/>
      <c r="G301" s="9"/>
      <c r="H301" s="10"/>
      <c r="I301"/>
      <c r="J301"/>
      <c r="K301"/>
      <c r="L301"/>
    </row>
    <row r="302" spans="1:12" ht="47.25" hidden="1" x14ac:dyDescent="0.25">
      <c r="A302" s="6" t="s">
        <v>682</v>
      </c>
      <c r="B302" s="7" t="s">
        <v>683</v>
      </c>
      <c r="C302" s="8"/>
      <c r="D302" s="9"/>
      <c r="E302" s="9"/>
      <c r="F302" s="9"/>
      <c r="G302" s="9"/>
      <c r="H302" s="10"/>
      <c r="I302"/>
      <c r="J302"/>
      <c r="K302"/>
      <c r="L302"/>
    </row>
    <row r="303" spans="1:12" ht="47.25" hidden="1" x14ac:dyDescent="0.25">
      <c r="A303" s="6" t="s">
        <v>684</v>
      </c>
      <c r="B303" s="7" t="s">
        <v>685</v>
      </c>
      <c r="C303" s="8"/>
      <c r="D303" s="9"/>
      <c r="E303" s="9"/>
      <c r="F303" s="9"/>
      <c r="G303" s="9"/>
      <c r="H303" s="10"/>
      <c r="I303"/>
      <c r="J303"/>
      <c r="K303"/>
      <c r="L303"/>
    </row>
    <row r="304" spans="1:12" ht="31.5" hidden="1" x14ac:dyDescent="0.25">
      <c r="A304" s="6" t="s">
        <v>686</v>
      </c>
      <c r="B304" s="7" t="s">
        <v>687</v>
      </c>
      <c r="C304" s="8"/>
      <c r="D304" s="9"/>
      <c r="E304" s="10"/>
      <c r="F304" s="10"/>
      <c r="G304" s="9"/>
      <c r="H304" s="10"/>
      <c r="I304"/>
      <c r="J304"/>
      <c r="K304"/>
      <c r="L304"/>
    </row>
    <row r="305" spans="1:8" customFormat="1" ht="15.75" hidden="1" x14ac:dyDescent="0.25">
      <c r="A305" s="6" t="s">
        <v>688</v>
      </c>
      <c r="B305" s="382" t="s">
        <v>689</v>
      </c>
      <c r="C305" s="383"/>
      <c r="D305" s="383"/>
      <c r="E305" s="383"/>
      <c r="F305" s="383"/>
      <c r="G305" s="375"/>
      <c r="H305" s="10"/>
    </row>
    <row r="306" spans="1:8" customFormat="1" ht="31.5" hidden="1" x14ac:dyDescent="0.25">
      <c r="A306" s="6" t="s">
        <v>690</v>
      </c>
      <c r="B306" s="7" t="s">
        <v>691</v>
      </c>
      <c r="C306" s="8"/>
      <c r="D306" s="9"/>
      <c r="E306" s="9"/>
      <c r="F306" s="9"/>
      <c r="G306" s="9"/>
      <c r="H306" s="10"/>
    </row>
    <row r="307" spans="1:8" customFormat="1" ht="31.5" hidden="1" x14ac:dyDescent="0.25">
      <c r="A307" s="6" t="s">
        <v>692</v>
      </c>
      <c r="B307" s="7" t="s">
        <v>693</v>
      </c>
      <c r="C307" s="8"/>
      <c r="D307" s="9"/>
      <c r="E307" s="9"/>
      <c r="F307" s="9"/>
      <c r="G307" s="9"/>
      <c r="H307" s="10"/>
    </row>
    <row r="308" spans="1:8" customFormat="1" ht="31.5" hidden="1" x14ac:dyDescent="0.25">
      <c r="A308" s="6" t="s">
        <v>694</v>
      </c>
      <c r="B308" s="7" t="s">
        <v>695</v>
      </c>
      <c r="C308" s="8"/>
      <c r="D308" s="9"/>
      <c r="E308" s="9"/>
      <c r="F308" s="9"/>
      <c r="G308" s="9"/>
      <c r="H308" s="10"/>
    </row>
    <row r="309" spans="1:8" customFormat="1" ht="31.5" hidden="1" x14ac:dyDescent="0.25">
      <c r="A309" s="6" t="s">
        <v>696</v>
      </c>
      <c r="B309" s="7" t="s">
        <v>697</v>
      </c>
      <c r="C309" s="8"/>
      <c r="D309" s="9"/>
      <c r="E309" s="9"/>
      <c r="F309" s="9"/>
      <c r="G309" s="9"/>
      <c r="H309" s="10"/>
    </row>
    <row r="310" spans="1:8" customFormat="1" ht="31.5" hidden="1" x14ac:dyDescent="0.25">
      <c r="A310" s="6" t="s">
        <v>698</v>
      </c>
      <c r="B310" s="7" t="s">
        <v>699</v>
      </c>
      <c r="C310" s="8"/>
      <c r="D310" s="9"/>
      <c r="E310" s="9"/>
      <c r="F310" s="9"/>
      <c r="G310" s="9"/>
      <c r="H310" s="10"/>
    </row>
    <row r="311" spans="1:8" customFormat="1" ht="15.75" hidden="1" x14ac:dyDescent="0.25">
      <c r="A311" s="6" t="s">
        <v>700</v>
      </c>
      <c r="B311" s="382" t="s">
        <v>701</v>
      </c>
      <c r="C311" s="383"/>
      <c r="D311" s="383"/>
      <c r="E311" s="383"/>
      <c r="F311" s="383"/>
      <c r="G311" s="375"/>
      <c r="H311" s="10"/>
    </row>
    <row r="312" spans="1:8" customFormat="1" ht="31.5" hidden="1" x14ac:dyDescent="0.25">
      <c r="A312" s="6" t="s">
        <v>702</v>
      </c>
      <c r="B312" s="7" t="s">
        <v>703</v>
      </c>
      <c r="C312" s="8"/>
      <c r="D312" s="9"/>
      <c r="E312" s="9"/>
      <c r="F312" s="9"/>
      <c r="G312" s="9"/>
      <c r="H312" s="10"/>
    </row>
    <row r="313" spans="1:8" customFormat="1" ht="31.5" hidden="1" x14ac:dyDescent="0.25">
      <c r="A313" s="6" t="s">
        <v>704</v>
      </c>
      <c r="B313" s="7" t="s">
        <v>705</v>
      </c>
      <c r="C313" s="8"/>
      <c r="D313" s="9"/>
      <c r="E313" s="9"/>
      <c r="F313" s="9"/>
      <c r="G313" s="86"/>
      <c r="H313" s="10"/>
    </row>
    <row r="314" spans="1:8" customFormat="1" ht="31.5" hidden="1" x14ac:dyDescent="0.25">
      <c r="A314" s="6" t="s">
        <v>706</v>
      </c>
      <c r="B314" s="7" t="s">
        <v>707</v>
      </c>
      <c r="C314" s="8"/>
      <c r="D314" s="9"/>
      <c r="E314" s="9"/>
      <c r="F314" s="9"/>
      <c r="G314" s="9"/>
      <c r="H314" s="10"/>
    </row>
    <row r="315" spans="1:8" customFormat="1" ht="31.5" hidden="1" x14ac:dyDescent="0.25">
      <c r="A315" s="6" t="s">
        <v>708</v>
      </c>
      <c r="B315" s="7" t="s">
        <v>709</v>
      </c>
      <c r="C315" s="8"/>
      <c r="D315" s="9"/>
      <c r="E315" s="9"/>
      <c r="F315" s="9"/>
      <c r="G315" s="9"/>
      <c r="H315" s="10"/>
    </row>
    <row r="316" spans="1:8" customFormat="1" ht="18.75" hidden="1" x14ac:dyDescent="0.25">
      <c r="A316" s="6"/>
      <c r="B316" s="387" t="s">
        <v>710</v>
      </c>
      <c r="C316" s="388"/>
      <c r="D316" s="388"/>
      <c r="E316" s="388"/>
      <c r="F316" s="388"/>
      <c r="G316" s="389"/>
      <c r="H316" s="10"/>
    </row>
    <row r="317" spans="1:8" customFormat="1" ht="15.75" hidden="1" x14ac:dyDescent="0.25">
      <c r="A317" s="6" t="s">
        <v>711</v>
      </c>
      <c r="B317" s="382" t="s">
        <v>712</v>
      </c>
      <c r="C317" s="383"/>
      <c r="D317" s="383"/>
      <c r="E317" s="383"/>
      <c r="F317" s="383"/>
      <c r="G317" s="375"/>
      <c r="H317" s="10"/>
    </row>
    <row r="318" spans="1:8" customFormat="1" ht="47.25" hidden="1" x14ac:dyDescent="0.25">
      <c r="A318" s="6" t="s">
        <v>713</v>
      </c>
      <c r="B318" s="7" t="s">
        <v>63</v>
      </c>
      <c r="C318" s="8"/>
      <c r="D318" s="9"/>
      <c r="E318" s="9"/>
      <c r="F318" s="9"/>
      <c r="G318" s="9"/>
      <c r="H318" s="10"/>
    </row>
    <row r="319" spans="1:8" customFormat="1" ht="47.25" hidden="1" x14ac:dyDescent="0.25">
      <c r="A319" s="6" t="s">
        <v>714</v>
      </c>
      <c r="B319" s="7" t="s">
        <v>65</v>
      </c>
      <c r="C319" s="8"/>
      <c r="D319" s="9"/>
      <c r="E319" s="9"/>
      <c r="F319" s="9"/>
      <c r="G319" s="9"/>
      <c r="H319" s="10"/>
    </row>
    <row r="320" spans="1:8" customFormat="1" ht="47.25" hidden="1" x14ac:dyDescent="0.25">
      <c r="A320" s="6" t="s">
        <v>715</v>
      </c>
      <c r="B320" s="7" t="s">
        <v>67</v>
      </c>
      <c r="C320" s="8"/>
      <c r="D320" s="9"/>
      <c r="E320" s="9"/>
      <c r="F320" s="9"/>
      <c r="G320" s="9"/>
      <c r="H320" s="10"/>
    </row>
    <row r="321" spans="1:12" ht="47.25" hidden="1" x14ac:dyDescent="0.25">
      <c r="A321" s="6" t="s">
        <v>716</v>
      </c>
      <c r="B321" s="7" t="s">
        <v>69</v>
      </c>
      <c r="C321" s="8"/>
      <c r="D321" s="9"/>
      <c r="E321" s="9"/>
      <c r="F321" s="9"/>
      <c r="G321" s="9"/>
      <c r="H321" s="10"/>
      <c r="I321"/>
      <c r="J321"/>
      <c r="K321"/>
      <c r="L321"/>
    </row>
    <row r="322" spans="1:12" ht="47.25" hidden="1" x14ac:dyDescent="0.25">
      <c r="A322" s="6" t="s">
        <v>717</v>
      </c>
      <c r="B322" s="7" t="s">
        <v>71</v>
      </c>
      <c r="C322" s="8"/>
      <c r="D322" s="9"/>
      <c r="E322" s="9"/>
      <c r="F322" s="9"/>
      <c r="G322" s="9"/>
      <c r="H322" s="10"/>
      <c r="I322"/>
      <c r="J322"/>
      <c r="K322"/>
      <c r="L322"/>
    </row>
    <row r="323" spans="1:12" ht="47.25" hidden="1" x14ac:dyDescent="0.25">
      <c r="A323" s="6" t="s">
        <v>718</v>
      </c>
      <c r="B323" s="7" t="s">
        <v>73</v>
      </c>
      <c r="C323" s="8"/>
      <c r="D323" s="9"/>
      <c r="E323" s="9"/>
      <c r="F323" s="9"/>
      <c r="G323" s="9"/>
      <c r="H323" s="10"/>
      <c r="I323"/>
      <c r="J323"/>
      <c r="K323"/>
      <c r="L323"/>
    </row>
    <row r="324" spans="1:12" ht="47.25" hidden="1" x14ac:dyDescent="0.25">
      <c r="A324" s="6" t="s">
        <v>719</v>
      </c>
      <c r="B324" s="7" t="s">
        <v>75</v>
      </c>
      <c r="C324" s="8"/>
      <c r="D324" s="9"/>
      <c r="E324" s="9"/>
      <c r="F324" s="9"/>
      <c r="G324" s="9"/>
      <c r="H324" s="10"/>
      <c r="I324"/>
      <c r="J324"/>
      <c r="K324"/>
      <c r="L324"/>
    </row>
    <row r="325" spans="1:12" ht="78.75" hidden="1" x14ac:dyDescent="0.25">
      <c r="A325" s="6" t="s">
        <v>720</v>
      </c>
      <c r="B325" s="7" t="s">
        <v>721</v>
      </c>
      <c r="C325" s="8"/>
      <c r="D325" s="9"/>
      <c r="E325" s="9"/>
      <c r="F325" s="9"/>
      <c r="G325" s="9"/>
      <c r="H325" s="10"/>
      <c r="I325"/>
      <c r="J325"/>
      <c r="K325"/>
      <c r="L325"/>
    </row>
    <row r="326" spans="1:12" ht="47.25" hidden="1" x14ac:dyDescent="0.25">
      <c r="A326" s="6" t="s">
        <v>722</v>
      </c>
      <c r="B326" s="7" t="s">
        <v>723</v>
      </c>
      <c r="C326" s="8"/>
      <c r="D326" s="9"/>
      <c r="E326" s="9"/>
      <c r="F326" s="9"/>
      <c r="G326" s="9"/>
      <c r="H326" s="10"/>
      <c r="I326"/>
      <c r="J326"/>
      <c r="K326"/>
      <c r="L326"/>
    </row>
    <row r="327" spans="1:12" ht="47.25" hidden="1" x14ac:dyDescent="0.25">
      <c r="A327" s="6" t="s">
        <v>724</v>
      </c>
      <c r="B327" s="7" t="s">
        <v>443</v>
      </c>
      <c r="C327" s="8"/>
      <c r="D327" s="9"/>
      <c r="E327" s="9"/>
      <c r="F327" s="9"/>
      <c r="G327" s="9"/>
      <c r="H327" s="10"/>
      <c r="I327"/>
      <c r="J327"/>
      <c r="K327"/>
      <c r="L327"/>
    </row>
    <row r="328" spans="1:12" ht="31.5" hidden="1" x14ac:dyDescent="0.25">
      <c r="A328" s="6" t="s">
        <v>725</v>
      </c>
      <c r="B328" s="7" t="s">
        <v>83</v>
      </c>
      <c r="C328" s="8"/>
      <c r="D328" s="9"/>
      <c r="E328" s="9"/>
      <c r="F328" s="9"/>
      <c r="G328" s="9"/>
      <c r="H328" s="10"/>
      <c r="I328"/>
      <c r="J328"/>
      <c r="K328"/>
      <c r="L328"/>
    </row>
    <row r="329" spans="1:12" ht="31.5" hidden="1" x14ac:dyDescent="0.25">
      <c r="A329" s="6" t="s">
        <v>726</v>
      </c>
      <c r="B329" s="7" t="s">
        <v>85</v>
      </c>
      <c r="C329" s="8"/>
      <c r="D329" s="9"/>
      <c r="E329" s="9"/>
      <c r="F329" s="9"/>
      <c r="G329" s="9"/>
      <c r="H329" s="10"/>
      <c r="I329"/>
      <c r="J329"/>
      <c r="K329"/>
      <c r="L329"/>
    </row>
    <row r="330" spans="1:12" ht="47.25" hidden="1" x14ac:dyDescent="0.25">
      <c r="A330" s="6" t="s">
        <v>727</v>
      </c>
      <c r="B330" s="7" t="s">
        <v>87</v>
      </c>
      <c r="C330" s="8"/>
      <c r="D330" s="9"/>
      <c r="E330" s="9"/>
      <c r="F330" s="9"/>
      <c r="G330" s="9"/>
      <c r="H330" s="10"/>
      <c r="I330"/>
      <c r="J330"/>
      <c r="K330"/>
      <c r="L330"/>
    </row>
    <row r="331" spans="1:12" ht="31.5" hidden="1" x14ac:dyDescent="0.25">
      <c r="A331" s="6" t="s">
        <v>728</v>
      </c>
      <c r="B331" s="7" t="s">
        <v>89</v>
      </c>
      <c r="C331" s="8"/>
      <c r="D331" s="9"/>
      <c r="E331" s="9"/>
      <c r="F331" s="9"/>
      <c r="G331" s="9"/>
      <c r="H331" s="10"/>
      <c r="I331"/>
      <c r="J331"/>
      <c r="K331"/>
      <c r="L331"/>
    </row>
    <row r="332" spans="1:12" ht="21" x14ac:dyDescent="0.25">
      <c r="A332" s="261"/>
      <c r="B332" s="384" t="s">
        <v>729</v>
      </c>
      <c r="C332" s="385"/>
      <c r="D332" s="385"/>
      <c r="E332" s="385"/>
      <c r="F332" s="385"/>
      <c r="G332" s="386"/>
      <c r="H332" s="288">
        <f>H336+H349+H357+H368+H380</f>
        <v>52</v>
      </c>
      <c r="I332" s="288">
        <f>I336+I349+I357+I368+I380</f>
        <v>52</v>
      </c>
    </row>
    <row r="333" spans="1:12" ht="15.75" hidden="1" x14ac:dyDescent="0.25">
      <c r="A333" s="6" t="s">
        <v>730</v>
      </c>
      <c r="B333" s="382" t="s">
        <v>731</v>
      </c>
      <c r="C333" s="383"/>
      <c r="D333" s="383"/>
      <c r="E333" s="383"/>
      <c r="F333" s="383"/>
      <c r="G333" s="375"/>
      <c r="H333" s="10"/>
      <c r="I333"/>
      <c r="J333"/>
      <c r="K333"/>
      <c r="L333"/>
    </row>
    <row r="334" spans="1:12" ht="47.25" hidden="1" x14ac:dyDescent="0.25">
      <c r="A334" s="6" t="s">
        <v>732</v>
      </c>
      <c r="B334" s="7" t="s">
        <v>733</v>
      </c>
      <c r="C334" s="33"/>
      <c r="D334" s="42"/>
      <c r="E334" s="42"/>
      <c r="F334" s="8"/>
      <c r="G334" s="9"/>
      <c r="H334" s="10"/>
      <c r="I334"/>
      <c r="J334"/>
      <c r="K334"/>
      <c r="L334"/>
    </row>
    <row r="335" spans="1:12" ht="47.25" hidden="1" x14ac:dyDescent="0.25">
      <c r="A335" s="6" t="s">
        <v>734</v>
      </c>
      <c r="B335" s="7" t="s">
        <v>735</v>
      </c>
      <c r="C335" s="8"/>
      <c r="D335" s="9"/>
      <c r="E335" s="9"/>
      <c r="F335" s="9"/>
      <c r="G335" s="9"/>
      <c r="H335" s="10"/>
      <c r="I335"/>
      <c r="J335"/>
      <c r="K335"/>
      <c r="L335"/>
    </row>
    <row r="336" spans="1:12" ht="36.950000000000003" customHeight="1" x14ac:dyDescent="0.25">
      <c r="A336" s="262" t="s">
        <v>736</v>
      </c>
      <c r="B336" s="354" t="s">
        <v>737</v>
      </c>
      <c r="C336" s="355"/>
      <c r="D336" s="355"/>
      <c r="E336" s="355"/>
      <c r="F336" s="355"/>
      <c r="G336" s="378"/>
      <c r="H336" s="288">
        <f>SUM(D337:D348)</f>
        <v>12</v>
      </c>
      <c r="I336" s="288">
        <f>COUNT(D337:D348)*2</f>
        <v>12</v>
      </c>
    </row>
    <row r="337" spans="1:12" ht="60" x14ac:dyDescent="0.25">
      <c r="A337" s="261" t="s">
        <v>738</v>
      </c>
      <c r="B337" s="7" t="s">
        <v>739</v>
      </c>
      <c r="C337" s="33" t="s">
        <v>740</v>
      </c>
      <c r="D337" s="52">
        <v>2</v>
      </c>
      <c r="E337" s="42" t="s">
        <v>100</v>
      </c>
      <c r="F337" s="8" t="s">
        <v>741</v>
      </c>
      <c r="G337" s="13"/>
    </row>
    <row r="338" spans="1:12" ht="30" x14ac:dyDescent="0.25">
      <c r="A338" s="261"/>
      <c r="B338" s="7"/>
      <c r="C338" s="33" t="s">
        <v>742</v>
      </c>
      <c r="D338" s="52">
        <v>2</v>
      </c>
      <c r="E338" s="42" t="s">
        <v>100</v>
      </c>
      <c r="F338" s="8" t="s">
        <v>743</v>
      </c>
      <c r="G338" s="13"/>
    </row>
    <row r="339" spans="1:12" ht="45" x14ac:dyDescent="0.25">
      <c r="A339" s="261"/>
      <c r="B339" s="7"/>
      <c r="C339" s="33" t="s">
        <v>744</v>
      </c>
      <c r="D339" s="52">
        <v>2</v>
      </c>
      <c r="E339" s="42" t="s">
        <v>100</v>
      </c>
      <c r="F339" s="8" t="s">
        <v>745</v>
      </c>
      <c r="G339" s="13"/>
    </row>
    <row r="340" spans="1:12" ht="45" x14ac:dyDescent="0.25">
      <c r="A340" s="261"/>
      <c r="B340" s="7"/>
      <c r="C340" s="33" t="s">
        <v>746</v>
      </c>
      <c r="D340" s="52">
        <v>2</v>
      </c>
      <c r="E340" s="42" t="s">
        <v>100</v>
      </c>
      <c r="F340" s="8" t="s">
        <v>747</v>
      </c>
      <c r="G340" s="13"/>
    </row>
    <row r="341" spans="1:12" s="24" customFormat="1" ht="15.75" hidden="1" x14ac:dyDescent="0.25">
      <c r="A341" s="16"/>
      <c r="B341" s="17"/>
      <c r="C341" s="46" t="s">
        <v>748</v>
      </c>
      <c r="D341" s="54"/>
      <c r="E341" s="43" t="s">
        <v>100</v>
      </c>
      <c r="F341" s="43"/>
      <c r="G341" s="21"/>
      <c r="H341" s="22"/>
      <c r="I341" s="23"/>
    </row>
    <row r="342" spans="1:12" ht="47.25" x14ac:dyDescent="0.25">
      <c r="A342" s="261" t="s">
        <v>749</v>
      </c>
      <c r="B342" s="7" t="s">
        <v>750</v>
      </c>
      <c r="C342" s="33" t="s">
        <v>751</v>
      </c>
      <c r="D342" s="52">
        <v>2</v>
      </c>
      <c r="E342" s="42" t="s">
        <v>125</v>
      </c>
      <c r="F342" s="8" t="s">
        <v>752</v>
      </c>
      <c r="G342" s="13"/>
    </row>
    <row r="343" spans="1:12" s="41" customFormat="1" ht="15.75" x14ac:dyDescent="0.25">
      <c r="A343" s="261"/>
      <c r="B343" s="32"/>
      <c r="C343" s="36" t="s">
        <v>753</v>
      </c>
      <c r="D343" s="87">
        <v>2</v>
      </c>
      <c r="E343" s="63" t="s">
        <v>125</v>
      </c>
      <c r="F343" s="88"/>
      <c r="G343" s="40"/>
      <c r="H343" s="292"/>
      <c r="I343" s="292"/>
      <c r="J343" s="292"/>
      <c r="K343" s="255"/>
      <c r="L343" s="255"/>
    </row>
    <row r="344" spans="1:12" s="24" customFormat="1" ht="30" hidden="1" x14ac:dyDescent="0.25">
      <c r="A344" s="16"/>
      <c r="B344" s="17"/>
      <c r="C344" s="18" t="s">
        <v>754</v>
      </c>
      <c r="D344" s="89"/>
      <c r="E344" s="90" t="s">
        <v>100</v>
      </c>
      <c r="F344" s="91"/>
      <c r="G344" s="21"/>
      <c r="H344" s="22"/>
      <c r="I344" s="23"/>
    </row>
    <row r="345" spans="1:12" s="24" customFormat="1" ht="47.25" hidden="1" x14ac:dyDescent="0.25">
      <c r="A345" s="16" t="s">
        <v>755</v>
      </c>
      <c r="B345" s="17" t="s">
        <v>756</v>
      </c>
      <c r="C345" s="61" t="s">
        <v>757</v>
      </c>
      <c r="D345" s="92"/>
      <c r="E345" s="90" t="s">
        <v>100</v>
      </c>
      <c r="F345" s="90"/>
      <c r="G345" s="21"/>
      <c r="H345" s="22"/>
      <c r="I345" s="23"/>
    </row>
    <row r="346" spans="1:12" s="24" customFormat="1" ht="60" hidden="1" x14ac:dyDescent="0.25">
      <c r="A346" s="16"/>
      <c r="B346" s="17"/>
      <c r="C346" s="93" t="s">
        <v>758</v>
      </c>
      <c r="D346" s="94"/>
      <c r="E346" s="95" t="s">
        <v>125</v>
      </c>
      <c r="F346" s="96" t="s">
        <v>759</v>
      </c>
      <c r="G346" s="21"/>
      <c r="H346" s="22"/>
      <c r="I346" s="23"/>
    </row>
    <row r="347" spans="1:12" s="24" customFormat="1" ht="30" hidden="1" x14ac:dyDescent="0.25">
      <c r="A347" s="16"/>
      <c r="B347" s="17"/>
      <c r="C347" s="93" t="s">
        <v>760</v>
      </c>
      <c r="D347" s="94"/>
      <c r="E347" s="95" t="s">
        <v>125</v>
      </c>
      <c r="F347" s="96"/>
      <c r="G347" s="21"/>
      <c r="H347" s="22"/>
      <c r="I347" s="23"/>
    </row>
    <row r="348" spans="1:12" s="24" customFormat="1" ht="30" hidden="1" x14ac:dyDescent="0.25">
      <c r="A348" s="16"/>
      <c r="B348" s="17"/>
      <c r="C348" s="93" t="s">
        <v>761</v>
      </c>
      <c r="D348" s="94"/>
      <c r="E348" s="95" t="s">
        <v>125</v>
      </c>
      <c r="F348" s="96"/>
      <c r="G348" s="21"/>
      <c r="H348" s="22"/>
      <c r="I348" s="23"/>
    </row>
    <row r="349" spans="1:12" ht="36.950000000000003" customHeight="1" x14ac:dyDescent="0.25">
      <c r="A349" s="262" t="s">
        <v>762</v>
      </c>
      <c r="B349" s="354" t="s">
        <v>763</v>
      </c>
      <c r="C349" s="355"/>
      <c r="D349" s="355"/>
      <c r="E349" s="355"/>
      <c r="F349" s="355"/>
      <c r="G349" s="378"/>
      <c r="H349" s="288">
        <f>SUM(D350:D356)</f>
        <v>10</v>
      </c>
      <c r="I349" s="288">
        <f>COUNT(D350:D356)*2</f>
        <v>10</v>
      </c>
    </row>
    <row r="350" spans="1:12" ht="47.25" x14ac:dyDescent="0.25">
      <c r="A350" s="261" t="s">
        <v>764</v>
      </c>
      <c r="B350" s="7" t="s">
        <v>765</v>
      </c>
      <c r="C350" s="11" t="s">
        <v>766</v>
      </c>
      <c r="D350" s="52">
        <v>2</v>
      </c>
      <c r="E350" s="42" t="s">
        <v>100</v>
      </c>
      <c r="F350" s="9"/>
      <c r="G350" s="13"/>
    </row>
    <row r="351" spans="1:12" ht="30" x14ac:dyDescent="0.25">
      <c r="A351" s="261"/>
      <c r="B351" s="7"/>
      <c r="C351" s="11" t="s">
        <v>767</v>
      </c>
      <c r="D351" s="52">
        <v>2</v>
      </c>
      <c r="E351" s="42" t="s">
        <v>100</v>
      </c>
      <c r="F351" s="9"/>
      <c r="G351" s="13"/>
    </row>
    <row r="352" spans="1:12" ht="30" x14ac:dyDescent="0.25">
      <c r="A352" s="261"/>
      <c r="B352" s="7"/>
      <c r="C352" s="97" t="s">
        <v>768</v>
      </c>
      <c r="D352" s="52">
        <v>2</v>
      </c>
      <c r="E352" s="42" t="s">
        <v>769</v>
      </c>
      <c r="F352" s="9"/>
      <c r="G352" s="13"/>
    </row>
    <row r="353" spans="1:12" s="24" customFormat="1" ht="15.75" hidden="1" x14ac:dyDescent="0.25">
      <c r="A353" s="16"/>
      <c r="B353" s="17"/>
      <c r="C353" s="46" t="s">
        <v>770</v>
      </c>
      <c r="D353" s="54"/>
      <c r="E353" s="43" t="s">
        <v>100</v>
      </c>
      <c r="F353" s="20"/>
      <c r="G353" s="21"/>
      <c r="H353" s="22"/>
      <c r="I353" s="23"/>
    </row>
    <row r="354" spans="1:12" s="24" customFormat="1" ht="15.75" hidden="1" x14ac:dyDescent="0.25">
      <c r="A354" s="16"/>
      <c r="B354" s="17"/>
      <c r="C354" s="46" t="s">
        <v>771</v>
      </c>
      <c r="D354" s="54"/>
      <c r="E354" s="43" t="s">
        <v>100</v>
      </c>
      <c r="F354" s="20"/>
      <c r="G354" s="21"/>
      <c r="H354" s="22"/>
      <c r="I354" s="23"/>
    </row>
    <row r="355" spans="1:12" s="41" customFormat="1" ht="31.5" x14ac:dyDescent="0.25">
      <c r="A355" s="261" t="s">
        <v>772</v>
      </c>
      <c r="B355" s="32" t="s">
        <v>773</v>
      </c>
      <c r="C355" s="39" t="s">
        <v>774</v>
      </c>
      <c r="D355" s="62">
        <v>2</v>
      </c>
      <c r="E355" s="63" t="s">
        <v>205</v>
      </c>
      <c r="F355" s="38"/>
      <c r="G355" s="40"/>
      <c r="H355" s="292"/>
      <c r="I355" s="292"/>
      <c r="J355" s="292"/>
      <c r="K355" s="255"/>
      <c r="L355" s="255"/>
    </row>
    <row r="356" spans="1:12" s="41" customFormat="1" ht="30" x14ac:dyDescent="0.25">
      <c r="A356" s="261"/>
      <c r="B356" s="32"/>
      <c r="C356" s="39" t="s">
        <v>775</v>
      </c>
      <c r="D356" s="62">
        <v>2</v>
      </c>
      <c r="E356" s="63" t="s">
        <v>125</v>
      </c>
      <c r="F356" s="38"/>
      <c r="G356" s="40"/>
      <c r="H356" s="292"/>
      <c r="I356" s="292"/>
      <c r="J356" s="292"/>
      <c r="K356" s="255"/>
      <c r="L356" s="255"/>
    </row>
    <row r="357" spans="1:12" ht="36.950000000000003" customHeight="1" x14ac:dyDescent="0.25">
      <c r="A357" s="262" t="s">
        <v>776</v>
      </c>
      <c r="B357" s="354" t="s">
        <v>777</v>
      </c>
      <c r="C357" s="355"/>
      <c r="D357" s="355"/>
      <c r="E357" s="355"/>
      <c r="F357" s="355"/>
      <c r="G357" s="378"/>
      <c r="H357" s="288">
        <f>SUM(D358:D367)</f>
        <v>12</v>
      </c>
      <c r="I357" s="288">
        <f>COUNT(D358:D367)*2</f>
        <v>12</v>
      </c>
    </row>
    <row r="358" spans="1:12" ht="90" x14ac:dyDescent="0.25">
      <c r="A358" s="261" t="s">
        <v>778</v>
      </c>
      <c r="B358" s="8" t="s">
        <v>779</v>
      </c>
      <c r="C358" s="11" t="s">
        <v>780</v>
      </c>
      <c r="D358" s="52">
        <v>2</v>
      </c>
      <c r="E358" s="42" t="s">
        <v>125</v>
      </c>
      <c r="F358" s="8" t="s">
        <v>781</v>
      </c>
      <c r="G358" s="13"/>
    </row>
    <row r="359" spans="1:12" ht="150" x14ac:dyDescent="0.25">
      <c r="A359" s="261"/>
      <c r="B359" s="8"/>
      <c r="C359" s="11" t="s">
        <v>782</v>
      </c>
      <c r="D359" s="52">
        <v>2</v>
      </c>
      <c r="E359" s="42" t="s">
        <v>125</v>
      </c>
      <c r="F359" s="8" t="s">
        <v>783</v>
      </c>
      <c r="G359" s="13"/>
    </row>
    <row r="360" spans="1:12" s="41" customFormat="1" ht="30" x14ac:dyDescent="0.25">
      <c r="A360" s="261"/>
      <c r="B360" s="36"/>
      <c r="C360" s="47" t="s">
        <v>784</v>
      </c>
      <c r="D360" s="37">
        <v>2</v>
      </c>
      <c r="E360" s="63" t="s">
        <v>205</v>
      </c>
      <c r="F360" s="98" t="s">
        <v>785</v>
      </c>
      <c r="G360" s="40"/>
      <c r="H360" s="292"/>
      <c r="I360" s="292"/>
      <c r="J360" s="292"/>
      <c r="K360" s="255"/>
      <c r="L360" s="255"/>
    </row>
    <row r="361" spans="1:12" s="24" customFormat="1" ht="45" hidden="1" x14ac:dyDescent="0.25">
      <c r="A361" s="16"/>
      <c r="B361" s="18"/>
      <c r="C361" s="83" t="s">
        <v>786</v>
      </c>
      <c r="D361" s="54"/>
      <c r="E361" s="43" t="s">
        <v>125</v>
      </c>
      <c r="F361" s="46" t="s">
        <v>787</v>
      </c>
      <c r="G361" s="21"/>
      <c r="H361" s="22"/>
      <c r="I361" s="23"/>
    </row>
    <row r="362" spans="1:12" s="24" customFormat="1" ht="45" hidden="1" x14ac:dyDescent="0.25">
      <c r="A362" s="16"/>
      <c r="B362" s="18"/>
      <c r="C362" s="46" t="s">
        <v>788</v>
      </c>
      <c r="D362" s="54"/>
      <c r="E362" s="43" t="s">
        <v>125</v>
      </c>
      <c r="F362" s="18" t="s">
        <v>789</v>
      </c>
      <c r="G362" s="21"/>
      <c r="H362" s="22"/>
      <c r="I362" s="23"/>
    </row>
    <row r="363" spans="1:12" s="41" customFormat="1" ht="30" x14ac:dyDescent="0.25">
      <c r="A363" s="261"/>
      <c r="B363" s="36"/>
      <c r="C363" s="99" t="s">
        <v>790</v>
      </c>
      <c r="D363" s="100">
        <v>2</v>
      </c>
      <c r="E363" s="63" t="s">
        <v>125</v>
      </c>
      <c r="F363" s="36"/>
      <c r="G363" s="40"/>
      <c r="H363" s="292"/>
      <c r="I363" s="292"/>
      <c r="J363" s="292"/>
      <c r="K363" s="255"/>
      <c r="L363" s="255"/>
    </row>
    <row r="364" spans="1:12" ht="60" x14ac:dyDescent="0.25">
      <c r="A364" s="261" t="s">
        <v>791</v>
      </c>
      <c r="B364" s="8" t="s">
        <v>792</v>
      </c>
      <c r="C364" s="101" t="s">
        <v>793</v>
      </c>
      <c r="D364" s="102">
        <v>2</v>
      </c>
      <c r="E364" s="103" t="s">
        <v>205</v>
      </c>
      <c r="F364" s="67" t="s">
        <v>794</v>
      </c>
      <c r="G364" s="13"/>
    </row>
    <row r="365" spans="1:12" s="24" customFormat="1" ht="45" hidden="1" x14ac:dyDescent="0.25">
      <c r="A365" s="16"/>
      <c r="B365" s="18"/>
      <c r="C365" s="259" t="s">
        <v>795</v>
      </c>
      <c r="D365" s="260"/>
      <c r="E365" s="105" t="s">
        <v>205</v>
      </c>
      <c r="F365" s="83" t="s">
        <v>796</v>
      </c>
      <c r="G365" s="21"/>
      <c r="H365" s="22"/>
      <c r="I365" s="23"/>
    </row>
    <row r="366" spans="1:12" s="41" customFormat="1" ht="30" x14ac:dyDescent="0.25">
      <c r="A366" s="261"/>
      <c r="B366" s="36"/>
      <c r="C366" s="82" t="s">
        <v>797</v>
      </c>
      <c r="D366" s="62">
        <v>2</v>
      </c>
      <c r="E366" s="104" t="s">
        <v>205</v>
      </c>
      <c r="F366" s="47" t="s">
        <v>798</v>
      </c>
      <c r="G366" s="40"/>
      <c r="H366" s="292"/>
      <c r="I366" s="292"/>
      <c r="J366" s="292"/>
      <c r="K366" s="255"/>
      <c r="L366" s="255"/>
    </row>
    <row r="367" spans="1:12" s="24" customFormat="1" hidden="1" x14ac:dyDescent="0.25">
      <c r="A367" s="16"/>
      <c r="B367" s="18"/>
      <c r="C367" s="46" t="s">
        <v>799</v>
      </c>
      <c r="D367" s="54"/>
      <c r="E367" s="105" t="s">
        <v>205</v>
      </c>
      <c r="F367" s="43"/>
      <c r="G367" s="21"/>
      <c r="H367" s="22"/>
      <c r="I367" s="23"/>
    </row>
    <row r="368" spans="1:12" ht="36.950000000000003" customHeight="1" x14ac:dyDescent="0.25">
      <c r="A368" s="262" t="s">
        <v>800</v>
      </c>
      <c r="B368" s="354" t="s">
        <v>801</v>
      </c>
      <c r="C368" s="355"/>
      <c r="D368" s="355"/>
      <c r="E368" s="355"/>
      <c r="F368" s="355"/>
      <c r="G368" s="378"/>
      <c r="H368" s="288">
        <f>SUM(D370:D379)</f>
        <v>8</v>
      </c>
      <c r="I368" s="288">
        <f>COUNT(D370:D379)*2</f>
        <v>8</v>
      </c>
    </row>
    <row r="369" spans="1:12" ht="30" hidden="1" x14ac:dyDescent="0.25">
      <c r="A369" s="6" t="s">
        <v>802</v>
      </c>
      <c r="B369" s="8" t="s">
        <v>803</v>
      </c>
      <c r="C369" s="8"/>
      <c r="D369" s="9"/>
      <c r="E369" s="9"/>
      <c r="F369" s="9"/>
      <c r="G369" s="9"/>
      <c r="H369" s="10"/>
      <c r="I369"/>
      <c r="J369"/>
      <c r="K369"/>
      <c r="L369"/>
    </row>
    <row r="370" spans="1:12" s="41" customFormat="1" ht="45" x14ac:dyDescent="0.25">
      <c r="A370" s="261" t="s">
        <v>804</v>
      </c>
      <c r="B370" s="36" t="s">
        <v>805</v>
      </c>
      <c r="C370" s="82" t="s">
        <v>806</v>
      </c>
      <c r="D370" s="62">
        <v>2</v>
      </c>
      <c r="E370" s="63" t="s">
        <v>205</v>
      </c>
      <c r="F370" s="39" t="s">
        <v>807</v>
      </c>
      <c r="G370" s="40"/>
      <c r="H370" s="292"/>
      <c r="I370" s="292"/>
      <c r="J370" s="292"/>
      <c r="K370" s="255"/>
      <c r="L370" s="255"/>
    </row>
    <row r="371" spans="1:12" s="24" customFormat="1" ht="45" hidden="1" x14ac:dyDescent="0.25">
      <c r="A371" s="16"/>
      <c r="B371" s="18"/>
      <c r="C371" s="61" t="s">
        <v>808</v>
      </c>
      <c r="D371" s="54"/>
      <c r="E371" s="43" t="s">
        <v>205</v>
      </c>
      <c r="F371" s="46" t="s">
        <v>809</v>
      </c>
      <c r="G371" s="21"/>
      <c r="H371" s="22"/>
      <c r="I371" s="23"/>
    </row>
    <row r="372" spans="1:12" ht="45" x14ac:dyDescent="0.25">
      <c r="A372" s="261" t="s">
        <v>810</v>
      </c>
      <c r="B372" s="8" t="s">
        <v>811</v>
      </c>
      <c r="C372" s="33" t="s">
        <v>812</v>
      </c>
      <c r="D372" s="52">
        <v>2</v>
      </c>
      <c r="E372" s="42" t="s">
        <v>205</v>
      </c>
      <c r="F372" s="42"/>
      <c r="G372" s="13"/>
    </row>
    <row r="373" spans="1:12" s="24" customFormat="1" ht="30" hidden="1" x14ac:dyDescent="0.25">
      <c r="A373" s="16"/>
      <c r="B373" s="18"/>
      <c r="C373" s="61" t="s">
        <v>813</v>
      </c>
      <c r="D373" s="54"/>
      <c r="E373" s="43" t="s">
        <v>205</v>
      </c>
      <c r="F373" s="43"/>
      <c r="G373" s="21"/>
      <c r="H373" s="22"/>
      <c r="I373" s="23"/>
    </row>
    <row r="374" spans="1:12" s="24" customFormat="1" ht="30" hidden="1" x14ac:dyDescent="0.25">
      <c r="A374" s="16"/>
      <c r="B374" s="18"/>
      <c r="C374" s="83" t="s">
        <v>814</v>
      </c>
      <c r="D374" s="19"/>
      <c r="E374" s="43" t="s">
        <v>125</v>
      </c>
      <c r="F374" s="43"/>
      <c r="G374" s="21"/>
      <c r="H374" s="22"/>
      <c r="I374" s="23"/>
    </row>
    <row r="375" spans="1:12" s="41" customFormat="1" ht="30" x14ac:dyDescent="0.25">
      <c r="A375" s="261"/>
      <c r="B375" s="36"/>
      <c r="C375" s="82" t="s">
        <v>815</v>
      </c>
      <c r="D375" s="62">
        <v>2</v>
      </c>
      <c r="E375" s="63" t="s">
        <v>816</v>
      </c>
      <c r="F375" s="39" t="s">
        <v>817</v>
      </c>
      <c r="G375" s="40"/>
      <c r="H375" s="292"/>
      <c r="I375" s="292"/>
      <c r="J375" s="292"/>
      <c r="K375" s="255"/>
      <c r="L375" s="255"/>
    </row>
    <row r="376" spans="1:12" s="24" customFormat="1" ht="60" hidden="1" x14ac:dyDescent="0.25">
      <c r="A376" s="16"/>
      <c r="B376" s="18"/>
      <c r="C376" s="61" t="s">
        <v>818</v>
      </c>
      <c r="D376" s="54"/>
      <c r="E376" s="43" t="s">
        <v>816</v>
      </c>
      <c r="F376" s="46" t="s">
        <v>819</v>
      </c>
      <c r="G376" s="21"/>
      <c r="H376" s="22"/>
      <c r="I376" s="23"/>
    </row>
    <row r="377" spans="1:12" ht="30" x14ac:dyDescent="0.25">
      <c r="A377" s="261"/>
      <c r="B377" s="8"/>
      <c r="C377" s="33" t="s">
        <v>820</v>
      </c>
      <c r="D377" s="52">
        <v>2</v>
      </c>
      <c r="E377" s="42" t="s">
        <v>816</v>
      </c>
      <c r="F377" s="11"/>
      <c r="G377" s="13"/>
    </row>
    <row r="378" spans="1:12" s="24" customFormat="1" hidden="1" x14ac:dyDescent="0.25">
      <c r="A378" s="16"/>
      <c r="B378" s="18"/>
      <c r="C378" s="61" t="s">
        <v>821</v>
      </c>
      <c r="D378" s="54"/>
      <c r="E378" s="43" t="s">
        <v>816</v>
      </c>
      <c r="F378" s="46"/>
      <c r="G378" s="21"/>
      <c r="H378" s="22"/>
      <c r="I378" s="23"/>
    </row>
    <row r="379" spans="1:12" s="24" customFormat="1" hidden="1" x14ac:dyDescent="0.25">
      <c r="A379" s="16"/>
      <c r="B379" s="18"/>
      <c r="C379" s="61" t="s">
        <v>822</v>
      </c>
      <c r="D379" s="54"/>
      <c r="E379" s="43" t="s">
        <v>100</v>
      </c>
      <c r="F379" s="46"/>
      <c r="G379" s="21"/>
      <c r="H379" s="22"/>
      <c r="I379" s="23"/>
    </row>
    <row r="380" spans="1:12" ht="36.950000000000003" customHeight="1" x14ac:dyDescent="0.25">
      <c r="A380" s="262" t="s">
        <v>823</v>
      </c>
      <c r="B380" s="354" t="s">
        <v>824</v>
      </c>
      <c r="C380" s="355"/>
      <c r="D380" s="355"/>
      <c r="E380" s="355"/>
      <c r="F380" s="355"/>
      <c r="G380" s="378"/>
      <c r="H380" s="288">
        <f>SUM(D381:D388)</f>
        <v>10</v>
      </c>
      <c r="I380" s="288">
        <f>COUNT(D381:D388)*2</f>
        <v>10</v>
      </c>
    </row>
    <row r="381" spans="1:12" ht="63" x14ac:dyDescent="0.25">
      <c r="A381" s="261" t="s">
        <v>825</v>
      </c>
      <c r="B381" s="7" t="s">
        <v>826</v>
      </c>
      <c r="C381" s="11" t="s">
        <v>827</v>
      </c>
      <c r="D381" s="52">
        <v>2</v>
      </c>
      <c r="E381" s="42" t="s">
        <v>100</v>
      </c>
      <c r="F381" s="42"/>
      <c r="G381" s="13"/>
    </row>
    <row r="382" spans="1:12" ht="30" x14ac:dyDescent="0.25">
      <c r="A382" s="261"/>
      <c r="B382" s="7"/>
      <c r="C382" s="11" t="s">
        <v>828</v>
      </c>
      <c r="D382" s="52">
        <v>2</v>
      </c>
      <c r="E382" s="42" t="s">
        <v>100</v>
      </c>
      <c r="F382" s="42"/>
      <c r="G382" s="13"/>
    </row>
    <row r="383" spans="1:12" ht="30" x14ac:dyDescent="0.25">
      <c r="A383" s="261"/>
      <c r="B383" s="7"/>
      <c r="C383" s="11" t="s">
        <v>829</v>
      </c>
      <c r="D383" s="52">
        <v>2</v>
      </c>
      <c r="E383" s="42" t="s">
        <v>100</v>
      </c>
      <c r="F383" s="42"/>
      <c r="G383" s="13"/>
    </row>
    <row r="384" spans="1:12" s="24" customFormat="1" ht="45" hidden="1" x14ac:dyDescent="0.25">
      <c r="A384" s="16"/>
      <c r="B384" s="17"/>
      <c r="C384" s="46" t="s">
        <v>830</v>
      </c>
      <c r="D384" s="54"/>
      <c r="E384" s="43" t="s">
        <v>100</v>
      </c>
      <c r="F384" s="43"/>
      <c r="G384" s="21"/>
      <c r="H384" s="22"/>
      <c r="I384" s="23"/>
    </row>
    <row r="385" spans="1:12" s="24" customFormat="1" ht="30" hidden="1" x14ac:dyDescent="0.25">
      <c r="A385" s="16"/>
      <c r="B385" s="17"/>
      <c r="C385" s="61" t="s">
        <v>831</v>
      </c>
      <c r="D385" s="54"/>
      <c r="E385" s="43" t="s">
        <v>100</v>
      </c>
      <c r="F385" s="43"/>
      <c r="G385" s="21"/>
      <c r="H385" s="22"/>
      <c r="I385" s="23"/>
    </row>
    <row r="386" spans="1:12" ht="31.5" x14ac:dyDescent="0.25">
      <c r="A386" s="261" t="s">
        <v>832</v>
      </c>
      <c r="B386" s="7" t="s">
        <v>833</v>
      </c>
      <c r="C386" s="33" t="s">
        <v>834</v>
      </c>
      <c r="D386" s="52">
        <v>2</v>
      </c>
      <c r="E386" s="42" t="s">
        <v>100</v>
      </c>
      <c r="F386" s="8" t="s">
        <v>835</v>
      </c>
      <c r="G386" s="13"/>
    </row>
    <row r="387" spans="1:12" s="24" customFormat="1" ht="30" hidden="1" x14ac:dyDescent="0.25">
      <c r="A387" s="17"/>
      <c r="B387" s="17"/>
      <c r="C387" s="61" t="s">
        <v>836</v>
      </c>
      <c r="D387" s="54"/>
      <c r="E387" s="43" t="s">
        <v>127</v>
      </c>
      <c r="F387" s="61" t="s">
        <v>837</v>
      </c>
      <c r="G387" s="21"/>
      <c r="H387" s="22"/>
      <c r="I387" s="23"/>
    </row>
    <row r="388" spans="1:12" ht="60" x14ac:dyDescent="0.25">
      <c r="A388" s="261"/>
      <c r="B388" s="7"/>
      <c r="C388" s="33" t="s">
        <v>838</v>
      </c>
      <c r="D388" s="52">
        <v>2</v>
      </c>
      <c r="E388" s="42" t="s">
        <v>125</v>
      </c>
      <c r="F388" s="8" t="s">
        <v>839</v>
      </c>
      <c r="G388" s="13"/>
    </row>
    <row r="389" spans="1:12" ht="47.25" hidden="1" x14ac:dyDescent="0.25">
      <c r="A389" s="6" t="s">
        <v>840</v>
      </c>
      <c r="B389" s="7" t="s">
        <v>841</v>
      </c>
      <c r="C389" s="8"/>
      <c r="D389" s="9"/>
      <c r="E389" s="9"/>
      <c r="F389" s="9"/>
      <c r="G389" s="9"/>
      <c r="H389" s="10"/>
      <c r="I389"/>
      <c r="J389"/>
      <c r="K389"/>
      <c r="L389"/>
    </row>
    <row r="390" spans="1:12" ht="21" x14ac:dyDescent="0.25">
      <c r="A390" s="261"/>
      <c r="B390" s="384" t="s">
        <v>842</v>
      </c>
      <c r="C390" s="385"/>
      <c r="D390" s="385"/>
      <c r="E390" s="385"/>
      <c r="F390" s="385"/>
      <c r="G390" s="386"/>
      <c r="H390" s="288">
        <f>H400+H409</f>
        <v>18</v>
      </c>
      <c r="I390" s="288">
        <f>I400+I409</f>
        <v>18</v>
      </c>
    </row>
    <row r="391" spans="1:12" ht="15.75" hidden="1" x14ac:dyDescent="0.25">
      <c r="A391" s="6" t="s">
        <v>843</v>
      </c>
      <c r="B391" s="382" t="s">
        <v>844</v>
      </c>
      <c r="C391" s="383"/>
      <c r="D391" s="383"/>
      <c r="E391" s="383"/>
      <c r="F391" s="383"/>
      <c r="G391" s="375"/>
      <c r="H391" s="10"/>
      <c r="I391"/>
      <c r="J391"/>
      <c r="K391"/>
      <c r="L391"/>
    </row>
    <row r="392" spans="1:12" ht="31.5" hidden="1" x14ac:dyDescent="0.25">
      <c r="A392" s="6" t="s">
        <v>845</v>
      </c>
      <c r="B392" s="7" t="s">
        <v>846</v>
      </c>
      <c r="C392" s="8"/>
      <c r="D392" s="9"/>
      <c r="E392" s="9"/>
      <c r="F392" s="9"/>
      <c r="G392" s="9"/>
      <c r="H392" s="10"/>
      <c r="I392"/>
      <c r="J392"/>
      <c r="K392"/>
      <c r="L392"/>
    </row>
    <row r="393" spans="1:12" ht="31.5" hidden="1" x14ac:dyDescent="0.25">
      <c r="A393" s="6" t="s">
        <v>847</v>
      </c>
      <c r="B393" s="7" t="s">
        <v>848</v>
      </c>
      <c r="C393" s="8"/>
      <c r="D393" s="9"/>
      <c r="E393" s="9"/>
      <c r="F393" s="9"/>
      <c r="G393" s="9"/>
      <c r="H393" s="10"/>
      <c r="I393"/>
      <c r="J393"/>
      <c r="K393"/>
      <c r="L393"/>
    </row>
    <row r="394" spans="1:12" ht="31.5" hidden="1" x14ac:dyDescent="0.25">
      <c r="A394" s="6" t="s">
        <v>849</v>
      </c>
      <c r="B394" s="7" t="s">
        <v>850</v>
      </c>
      <c r="C394" s="8"/>
      <c r="D394" s="9"/>
      <c r="E394" s="9"/>
      <c r="F394" s="9"/>
      <c r="G394" s="9"/>
      <c r="H394" s="10"/>
      <c r="I394"/>
      <c r="J394"/>
      <c r="K394"/>
      <c r="L394"/>
    </row>
    <row r="395" spans="1:12" ht="30" hidden="1" x14ac:dyDescent="0.25">
      <c r="A395" s="6" t="s">
        <v>851</v>
      </c>
      <c r="B395" s="8" t="s">
        <v>852</v>
      </c>
      <c r="C395" s="8"/>
      <c r="D395" s="9"/>
      <c r="E395" s="9"/>
      <c r="F395" s="9"/>
      <c r="G395" s="9"/>
      <c r="H395" s="10"/>
      <c r="I395"/>
      <c r="J395"/>
      <c r="K395"/>
      <c r="L395"/>
    </row>
    <row r="396" spans="1:12" ht="15.75" hidden="1" x14ac:dyDescent="0.25">
      <c r="A396" s="6" t="s">
        <v>853</v>
      </c>
      <c r="B396" s="382" t="s">
        <v>854</v>
      </c>
      <c r="C396" s="383"/>
      <c r="D396" s="383"/>
      <c r="E396" s="383"/>
      <c r="F396" s="383"/>
      <c r="G396" s="375"/>
      <c r="H396" s="10"/>
      <c r="I396"/>
      <c r="J396"/>
      <c r="K396"/>
      <c r="L396"/>
    </row>
    <row r="397" spans="1:12" ht="31.5" hidden="1" x14ac:dyDescent="0.25">
      <c r="A397" s="6" t="s">
        <v>855</v>
      </c>
      <c r="B397" s="7" t="s">
        <v>856</v>
      </c>
      <c r="C397" s="8"/>
      <c r="D397" s="9"/>
      <c r="E397" s="9"/>
      <c r="F397" s="9"/>
      <c r="G397" s="9"/>
      <c r="H397" s="10"/>
      <c r="I397"/>
      <c r="J397"/>
      <c r="K397"/>
      <c r="L397"/>
    </row>
    <row r="398" spans="1:12" ht="31.5" hidden="1" x14ac:dyDescent="0.25">
      <c r="A398" s="6" t="s">
        <v>857</v>
      </c>
      <c r="B398" s="7" t="s">
        <v>858</v>
      </c>
      <c r="C398" s="8"/>
      <c r="D398" s="9"/>
      <c r="E398" s="9"/>
      <c r="F398" s="9"/>
      <c r="G398" s="9"/>
      <c r="H398" s="10"/>
      <c r="I398"/>
      <c r="J398"/>
      <c r="K398"/>
      <c r="L398"/>
    </row>
    <row r="399" spans="1:12" ht="47.25" hidden="1" x14ac:dyDescent="0.25">
      <c r="A399" s="6" t="s">
        <v>859</v>
      </c>
      <c r="B399" s="7" t="s">
        <v>860</v>
      </c>
      <c r="C399" s="8"/>
      <c r="D399" s="9"/>
      <c r="E399" s="9"/>
      <c r="F399" s="9"/>
      <c r="G399" s="9"/>
      <c r="H399" s="10"/>
      <c r="I399"/>
      <c r="J399"/>
      <c r="K399"/>
      <c r="L399"/>
    </row>
    <row r="400" spans="1:12" s="24" customFormat="1" ht="15.75" hidden="1" x14ac:dyDescent="0.25">
      <c r="A400" s="16" t="s">
        <v>861</v>
      </c>
      <c r="B400" s="382" t="s">
        <v>862</v>
      </c>
      <c r="C400" s="383"/>
      <c r="D400" s="383"/>
      <c r="E400" s="383"/>
      <c r="F400" s="383"/>
      <c r="G400" s="375"/>
      <c r="H400" s="22">
        <f>SUM(D401)</f>
        <v>0</v>
      </c>
      <c r="I400" s="23">
        <f>COUNT(D401)*2</f>
        <v>0</v>
      </c>
    </row>
    <row r="401" spans="1:12" s="24" customFormat="1" ht="31.5" hidden="1" x14ac:dyDescent="0.25">
      <c r="A401" s="16" t="s">
        <v>863</v>
      </c>
      <c r="B401" s="17" t="s">
        <v>864</v>
      </c>
      <c r="C401" s="18" t="s">
        <v>865</v>
      </c>
      <c r="D401" s="19"/>
      <c r="E401" s="20" t="s">
        <v>19</v>
      </c>
      <c r="F401" s="20"/>
      <c r="G401" s="21"/>
      <c r="H401" s="22"/>
      <c r="I401" s="23"/>
    </row>
    <row r="402" spans="1:12" ht="31.5" hidden="1" x14ac:dyDescent="0.25">
      <c r="A402" s="6" t="s">
        <v>866</v>
      </c>
      <c r="B402" s="7" t="s">
        <v>867</v>
      </c>
      <c r="C402" s="8"/>
      <c r="D402" s="9"/>
      <c r="E402" s="9"/>
      <c r="F402" s="9"/>
      <c r="G402" s="9"/>
      <c r="H402" s="10"/>
      <c r="I402"/>
      <c r="J402"/>
      <c r="K402"/>
      <c r="L402"/>
    </row>
    <row r="403" spans="1:12" ht="31.5" hidden="1" x14ac:dyDescent="0.25">
      <c r="A403" s="6" t="s">
        <v>868</v>
      </c>
      <c r="B403" s="7" t="s">
        <v>869</v>
      </c>
      <c r="C403" s="8"/>
      <c r="D403" s="9"/>
      <c r="E403" s="9"/>
      <c r="F403" s="9"/>
      <c r="G403" s="9"/>
      <c r="H403" s="10"/>
      <c r="I403"/>
      <c r="J403"/>
      <c r="K403"/>
      <c r="L403"/>
    </row>
    <row r="404" spans="1:12" ht="47.25" hidden="1" x14ac:dyDescent="0.25">
      <c r="A404" s="6" t="s">
        <v>870</v>
      </c>
      <c r="B404" s="32" t="s">
        <v>871</v>
      </c>
      <c r="C404" s="8"/>
      <c r="D404" s="9"/>
      <c r="E404" s="9"/>
      <c r="F404" s="9"/>
      <c r="G404" s="9"/>
      <c r="H404" s="10"/>
      <c r="I404"/>
      <c r="J404"/>
      <c r="K404"/>
      <c r="L404"/>
    </row>
    <row r="405" spans="1:12" ht="47.25" hidden="1" x14ac:dyDescent="0.25">
      <c r="A405" s="6" t="s">
        <v>872</v>
      </c>
      <c r="B405" s="7" t="s">
        <v>873</v>
      </c>
      <c r="C405" s="8"/>
      <c r="D405" s="9"/>
      <c r="E405" s="9"/>
      <c r="F405" s="9"/>
      <c r="G405" s="9"/>
      <c r="H405" s="10"/>
      <c r="I405"/>
      <c r="J405"/>
      <c r="K405"/>
      <c r="L405"/>
    </row>
    <row r="406" spans="1:12" ht="47.25" hidden="1" x14ac:dyDescent="0.25">
      <c r="A406" s="6" t="s">
        <v>874</v>
      </c>
      <c r="B406" s="7" t="s">
        <v>875</v>
      </c>
      <c r="C406" s="8"/>
      <c r="D406" s="9"/>
      <c r="E406" s="9"/>
      <c r="F406" s="9"/>
      <c r="G406" s="9"/>
      <c r="H406" s="10"/>
      <c r="I406"/>
      <c r="J406"/>
      <c r="K406"/>
      <c r="L406"/>
    </row>
    <row r="407" spans="1:12" ht="31.5" hidden="1" x14ac:dyDescent="0.25">
      <c r="A407" s="6" t="s">
        <v>876</v>
      </c>
      <c r="B407" s="7" t="s">
        <v>877</v>
      </c>
      <c r="C407" s="8"/>
      <c r="D407" s="9"/>
      <c r="E407" s="9"/>
      <c r="F407" s="9"/>
      <c r="G407" s="9"/>
      <c r="H407" s="10"/>
      <c r="I407"/>
      <c r="J407"/>
      <c r="K407"/>
      <c r="L407"/>
    </row>
    <row r="408" spans="1:12" ht="31.5" hidden="1" x14ac:dyDescent="0.25">
      <c r="A408" s="6" t="s">
        <v>878</v>
      </c>
      <c r="B408" s="7" t="s">
        <v>879</v>
      </c>
      <c r="C408" s="8"/>
      <c r="D408" s="9"/>
      <c r="E408" s="9"/>
      <c r="F408" s="9"/>
      <c r="G408" s="9"/>
      <c r="H408" s="10"/>
      <c r="I408"/>
      <c r="J408"/>
      <c r="K408"/>
      <c r="L408"/>
    </row>
    <row r="409" spans="1:12" ht="36.950000000000003" customHeight="1" x14ac:dyDescent="0.25">
      <c r="A409" s="262" t="s">
        <v>880</v>
      </c>
      <c r="B409" s="354" t="s">
        <v>881</v>
      </c>
      <c r="C409" s="355"/>
      <c r="D409" s="355"/>
      <c r="E409" s="355"/>
      <c r="F409" s="355"/>
      <c r="G409" s="378"/>
      <c r="H409" s="288">
        <f>SUM(D410:D419)</f>
        <v>18</v>
      </c>
      <c r="I409" s="288">
        <f>COUNT(D410:D419)*2</f>
        <v>18</v>
      </c>
    </row>
    <row r="410" spans="1:12" ht="31.5" x14ac:dyDescent="0.25">
      <c r="A410" s="261" t="s">
        <v>882</v>
      </c>
      <c r="B410" s="7" t="s">
        <v>883</v>
      </c>
      <c r="C410" s="8" t="s">
        <v>884</v>
      </c>
      <c r="D410" s="12">
        <v>2</v>
      </c>
      <c r="E410" s="9" t="s">
        <v>19</v>
      </c>
      <c r="F410" s="9"/>
      <c r="G410" s="13"/>
    </row>
    <row r="411" spans="1:12" s="24" customFormat="1" ht="47.25" hidden="1" x14ac:dyDescent="0.25">
      <c r="A411" s="16" t="s">
        <v>885</v>
      </c>
      <c r="B411" s="17" t="s">
        <v>886</v>
      </c>
      <c r="C411" s="18" t="s">
        <v>887</v>
      </c>
      <c r="D411" s="19"/>
      <c r="E411" s="20" t="s">
        <v>19</v>
      </c>
      <c r="F411" s="20"/>
      <c r="G411" s="21"/>
      <c r="H411" s="22"/>
      <c r="I411" s="23"/>
    </row>
    <row r="412" spans="1:12" s="41" customFormat="1" ht="135" x14ac:dyDescent="0.25">
      <c r="A412" s="261" t="s">
        <v>888</v>
      </c>
      <c r="B412" s="32" t="s">
        <v>889</v>
      </c>
      <c r="C412" s="106" t="s">
        <v>890</v>
      </c>
      <c r="D412" s="37">
        <v>2</v>
      </c>
      <c r="E412" s="38" t="s">
        <v>125</v>
      </c>
      <c r="F412" s="36" t="s">
        <v>891</v>
      </c>
      <c r="G412" s="40"/>
      <c r="H412" s="292"/>
      <c r="I412" s="292"/>
      <c r="J412" s="292"/>
      <c r="K412" s="255"/>
      <c r="L412" s="255"/>
    </row>
    <row r="413" spans="1:12" ht="31.5" x14ac:dyDescent="0.25">
      <c r="A413" s="261" t="s">
        <v>892</v>
      </c>
      <c r="B413" s="7" t="s">
        <v>893</v>
      </c>
      <c r="C413" s="8" t="s">
        <v>894</v>
      </c>
      <c r="D413" s="12">
        <v>2</v>
      </c>
      <c r="E413" s="9" t="s">
        <v>100</v>
      </c>
      <c r="F413" s="9"/>
      <c r="G413" s="13"/>
    </row>
    <row r="414" spans="1:12" ht="15.75" x14ac:dyDescent="0.25">
      <c r="A414" s="261"/>
      <c r="B414" s="7"/>
      <c r="C414" s="8" t="s">
        <v>895</v>
      </c>
      <c r="D414" s="12">
        <v>2</v>
      </c>
      <c r="E414" s="9" t="s">
        <v>100</v>
      </c>
      <c r="F414" s="9"/>
      <c r="G414" s="13"/>
    </row>
    <row r="415" spans="1:12" ht="15.75" x14ac:dyDescent="0.25">
      <c r="A415" s="261"/>
      <c r="B415" s="7"/>
      <c r="C415" s="8" t="s">
        <v>896</v>
      </c>
      <c r="D415" s="12">
        <v>2</v>
      </c>
      <c r="E415" s="9" t="s">
        <v>100</v>
      </c>
      <c r="F415" s="9"/>
      <c r="G415" s="13"/>
    </row>
    <row r="416" spans="1:12" ht="15.75" x14ac:dyDescent="0.25">
      <c r="A416" s="261"/>
      <c r="B416" s="7"/>
      <c r="C416" s="8" t="s">
        <v>897</v>
      </c>
      <c r="D416" s="12">
        <v>2</v>
      </c>
      <c r="E416" s="9" t="s">
        <v>100</v>
      </c>
      <c r="F416" s="9"/>
      <c r="G416" s="13"/>
    </row>
    <row r="417" spans="1:12" ht="15.75" x14ac:dyDescent="0.25">
      <c r="A417" s="261"/>
      <c r="B417" s="7"/>
      <c r="C417" s="8" t="s">
        <v>898</v>
      </c>
      <c r="D417" s="12">
        <v>2</v>
      </c>
      <c r="E417" s="9" t="s">
        <v>100</v>
      </c>
      <c r="F417" s="9"/>
      <c r="G417" s="13"/>
    </row>
    <row r="418" spans="1:12" ht="30" x14ac:dyDescent="0.25">
      <c r="A418" s="261"/>
      <c r="B418" s="7"/>
      <c r="C418" s="69" t="s">
        <v>899</v>
      </c>
      <c r="D418" s="12">
        <v>2</v>
      </c>
      <c r="E418" s="9" t="s">
        <v>100</v>
      </c>
      <c r="F418" s="9"/>
      <c r="G418" s="13"/>
    </row>
    <row r="419" spans="1:12" ht="15.75" x14ac:dyDescent="0.25">
      <c r="A419" s="261"/>
      <c r="B419" s="7"/>
      <c r="C419" s="8" t="s">
        <v>657</v>
      </c>
      <c r="D419" s="12">
        <v>2</v>
      </c>
      <c r="E419" s="9" t="s">
        <v>100</v>
      </c>
      <c r="F419" s="9"/>
      <c r="G419" s="13"/>
    </row>
    <row r="420" spans="1:12" ht="18.75" customHeight="1" x14ac:dyDescent="0.25">
      <c r="A420" s="261"/>
      <c r="B420" s="384" t="s">
        <v>900</v>
      </c>
      <c r="C420" s="385"/>
      <c r="D420" s="385"/>
      <c r="E420" s="385"/>
      <c r="F420" s="385"/>
      <c r="G420" s="386"/>
      <c r="H420" s="288">
        <f>H421+H427+H432</f>
        <v>16</v>
      </c>
      <c r="I420" s="288">
        <f>I421+I427+I432</f>
        <v>16</v>
      </c>
    </row>
    <row r="421" spans="1:12" ht="36.950000000000003" customHeight="1" x14ac:dyDescent="0.25">
      <c r="A421" s="262" t="s">
        <v>901</v>
      </c>
      <c r="B421" s="354" t="s">
        <v>902</v>
      </c>
      <c r="C421" s="355"/>
      <c r="D421" s="355"/>
      <c r="E421" s="355"/>
      <c r="F421" s="355"/>
      <c r="G421" s="378"/>
      <c r="H421" s="288">
        <f>SUM(D422:D424)</f>
        <v>6</v>
      </c>
      <c r="I421" s="288">
        <f>COUNT(D422:D424)*2</f>
        <v>6</v>
      </c>
    </row>
    <row r="422" spans="1:12" ht="30" x14ac:dyDescent="0.25">
      <c r="A422" s="261" t="s">
        <v>903</v>
      </c>
      <c r="B422" s="8" t="s">
        <v>904</v>
      </c>
      <c r="C422" s="8" t="s">
        <v>905</v>
      </c>
      <c r="D422" s="12">
        <v>2</v>
      </c>
      <c r="E422" s="9" t="s">
        <v>375</v>
      </c>
      <c r="F422" s="9"/>
      <c r="G422" s="13"/>
    </row>
    <row r="423" spans="1:12" ht="30" x14ac:dyDescent="0.25">
      <c r="A423" s="261"/>
      <c r="B423" s="8"/>
      <c r="C423" s="36" t="s">
        <v>906</v>
      </c>
      <c r="D423" s="12">
        <v>2</v>
      </c>
      <c r="E423" s="9" t="s">
        <v>375</v>
      </c>
      <c r="F423" s="9"/>
      <c r="G423" s="13"/>
    </row>
    <row r="424" spans="1:12" x14ac:dyDescent="0.25">
      <c r="A424" s="261"/>
      <c r="B424" s="8"/>
      <c r="C424" s="8"/>
      <c r="D424" s="12">
        <v>2</v>
      </c>
      <c r="E424" s="9"/>
      <c r="F424" s="9"/>
      <c r="G424" s="13"/>
    </row>
    <row r="425" spans="1:12" ht="45" hidden="1" x14ac:dyDescent="0.25">
      <c r="A425" s="6" t="s">
        <v>907</v>
      </c>
      <c r="B425" s="8" t="s">
        <v>908</v>
      </c>
      <c r="C425" s="8"/>
      <c r="D425" s="9"/>
      <c r="E425" s="9"/>
      <c r="F425" s="9"/>
      <c r="G425" s="9"/>
      <c r="H425" s="10"/>
      <c r="I425"/>
      <c r="J425"/>
      <c r="K425"/>
      <c r="L425"/>
    </row>
    <row r="426" spans="1:12" hidden="1" x14ac:dyDescent="0.25">
      <c r="A426" s="6"/>
      <c r="B426" s="8"/>
      <c r="C426" s="8"/>
      <c r="D426" s="9"/>
      <c r="E426" s="9"/>
      <c r="F426" s="9"/>
      <c r="G426" s="9"/>
      <c r="H426" s="10"/>
      <c r="I426"/>
      <c r="J426"/>
      <c r="K426"/>
      <c r="L426"/>
    </row>
    <row r="427" spans="1:12" ht="36.950000000000003" customHeight="1" x14ac:dyDescent="0.25">
      <c r="A427" s="262" t="s">
        <v>909</v>
      </c>
      <c r="B427" s="354" t="s">
        <v>910</v>
      </c>
      <c r="C427" s="355"/>
      <c r="D427" s="355"/>
      <c r="E427" s="355"/>
      <c r="F427" s="355"/>
      <c r="G427" s="378"/>
      <c r="H427" s="288">
        <f>SUM(D428:D430)</f>
        <v>6</v>
      </c>
      <c r="I427" s="288">
        <f>COUNT(D428:D430)*2</f>
        <v>6</v>
      </c>
    </row>
    <row r="428" spans="1:12" ht="30" x14ac:dyDescent="0.25">
      <c r="A428" s="261" t="s">
        <v>911</v>
      </c>
      <c r="B428" s="8" t="s">
        <v>912</v>
      </c>
      <c r="C428" s="36" t="s">
        <v>913</v>
      </c>
      <c r="D428" s="12">
        <v>2</v>
      </c>
      <c r="E428" s="9" t="s">
        <v>375</v>
      </c>
      <c r="F428" s="9"/>
      <c r="G428" s="13"/>
    </row>
    <row r="429" spans="1:12" ht="30" x14ac:dyDescent="0.25">
      <c r="A429" s="261"/>
      <c r="B429" s="8"/>
      <c r="C429" s="36" t="s">
        <v>914</v>
      </c>
      <c r="D429" s="12">
        <v>2</v>
      </c>
      <c r="E429" s="9" t="s">
        <v>375</v>
      </c>
      <c r="F429" s="9"/>
      <c r="G429" s="13"/>
    </row>
    <row r="430" spans="1:12" ht="30" x14ac:dyDescent="0.25">
      <c r="A430" s="261"/>
      <c r="B430" s="8"/>
      <c r="C430" s="107" t="s">
        <v>915</v>
      </c>
      <c r="D430" s="12">
        <v>2</v>
      </c>
      <c r="E430" s="9" t="s">
        <v>375</v>
      </c>
      <c r="F430" s="9"/>
      <c r="G430" s="13"/>
    </row>
    <row r="431" spans="1:12" ht="23.25" hidden="1" customHeight="1" x14ac:dyDescent="0.25">
      <c r="A431" s="6" t="s">
        <v>916</v>
      </c>
      <c r="B431" s="8" t="s">
        <v>917</v>
      </c>
      <c r="C431" s="8"/>
      <c r="D431" s="9"/>
      <c r="E431" s="9"/>
      <c r="F431" s="9"/>
      <c r="G431" s="9"/>
      <c r="H431" s="10"/>
      <c r="I431"/>
      <c r="J431"/>
      <c r="K431"/>
      <c r="L431"/>
    </row>
    <row r="432" spans="1:12" ht="36.950000000000003" customHeight="1" x14ac:dyDescent="0.25">
      <c r="A432" s="262" t="s">
        <v>918</v>
      </c>
      <c r="B432" s="354" t="s">
        <v>919</v>
      </c>
      <c r="C432" s="355"/>
      <c r="D432" s="355"/>
      <c r="E432" s="355"/>
      <c r="F432" s="355"/>
      <c r="G432" s="378"/>
      <c r="H432" s="288">
        <f>SUM(D433:D435)</f>
        <v>4</v>
      </c>
      <c r="I432" s="288">
        <f>COUNT(D433:D435)*2</f>
        <v>4</v>
      </c>
    </row>
    <row r="433" spans="1:12" ht="30" x14ac:dyDescent="0.25">
      <c r="A433" s="261" t="s">
        <v>920</v>
      </c>
      <c r="B433" s="8" t="s">
        <v>921</v>
      </c>
      <c r="C433" s="36" t="s">
        <v>922</v>
      </c>
      <c r="D433" s="12">
        <v>2</v>
      </c>
      <c r="E433" s="9" t="s">
        <v>375</v>
      </c>
      <c r="F433" s="9"/>
      <c r="G433" s="13"/>
    </row>
    <row r="434" spans="1:12" ht="30" x14ac:dyDescent="0.25">
      <c r="A434" s="261"/>
      <c r="B434" s="8"/>
      <c r="C434" s="107" t="s">
        <v>923</v>
      </c>
      <c r="D434" s="12">
        <v>2</v>
      </c>
      <c r="E434" s="9" t="s">
        <v>375</v>
      </c>
      <c r="F434" s="9"/>
      <c r="G434" s="13"/>
    </row>
    <row r="435" spans="1:12" x14ac:dyDescent="0.25">
      <c r="A435" s="261"/>
      <c r="B435" s="8"/>
      <c r="C435" s="11"/>
      <c r="D435" s="86"/>
      <c r="E435" s="9"/>
      <c r="F435" s="9"/>
      <c r="G435" s="13"/>
      <c r="H435" s="302"/>
    </row>
    <row r="436" spans="1:12" ht="45" hidden="1" x14ac:dyDescent="0.25">
      <c r="A436" s="6" t="s">
        <v>924</v>
      </c>
      <c r="B436" s="8" t="s">
        <v>925</v>
      </c>
      <c r="C436" s="8"/>
      <c r="D436" s="9"/>
      <c r="E436" s="9"/>
      <c r="F436" s="9"/>
      <c r="G436" s="9"/>
      <c r="H436" s="10"/>
      <c r="I436"/>
      <c r="J436"/>
      <c r="K436"/>
      <c r="L436"/>
    </row>
    <row r="437" spans="1:12" hidden="1" x14ac:dyDescent="0.25">
      <c r="A437" s="6" t="s">
        <v>926</v>
      </c>
      <c r="B437" s="379" t="s">
        <v>927</v>
      </c>
      <c r="C437" s="380"/>
      <c r="D437" s="380"/>
      <c r="E437" s="380"/>
      <c r="F437" s="380"/>
      <c r="G437" s="381"/>
      <c r="H437" s="10"/>
      <c r="I437"/>
      <c r="J437"/>
      <c r="K437"/>
      <c r="L437"/>
    </row>
    <row r="438" spans="1:12" ht="30" hidden="1" x14ac:dyDescent="0.25">
      <c r="A438" s="6" t="s">
        <v>928</v>
      </c>
      <c r="B438" s="8" t="s">
        <v>929</v>
      </c>
      <c r="C438" s="8"/>
      <c r="D438" s="9"/>
      <c r="E438" s="9"/>
      <c r="F438" s="9"/>
      <c r="G438" s="9"/>
      <c r="H438" s="10"/>
      <c r="I438"/>
      <c r="J438"/>
      <c r="K438"/>
      <c r="L438"/>
    </row>
    <row r="439" spans="1:12" ht="45" hidden="1" x14ac:dyDescent="0.25">
      <c r="A439" s="6" t="s">
        <v>930</v>
      </c>
      <c r="B439" s="8" t="s">
        <v>931</v>
      </c>
      <c r="C439" s="8"/>
      <c r="D439" s="9"/>
      <c r="E439" s="9"/>
      <c r="F439" s="9"/>
      <c r="G439" s="9"/>
      <c r="H439" s="10"/>
      <c r="I439"/>
      <c r="J439"/>
      <c r="K439"/>
      <c r="L439"/>
    </row>
    <row r="441" spans="1:12" ht="46.5" customHeight="1" x14ac:dyDescent="0.25">
      <c r="A441" s="357" t="s">
        <v>932</v>
      </c>
      <c r="B441" s="357"/>
      <c r="C441" s="357"/>
    </row>
    <row r="442" spans="1:12" ht="72" x14ac:dyDescent="0.25">
      <c r="A442" s="249"/>
      <c r="B442" s="248" t="s">
        <v>933</v>
      </c>
      <c r="C442" s="252">
        <f>D463</f>
        <v>100</v>
      </c>
    </row>
    <row r="443" spans="1:12" ht="26.25" customHeight="1" x14ac:dyDescent="0.25">
      <c r="A443" s="249"/>
      <c r="B443" s="358" t="s">
        <v>934</v>
      </c>
      <c r="C443" s="359"/>
    </row>
    <row r="444" spans="1:12" ht="26.25" x14ac:dyDescent="0.25">
      <c r="A444" s="249" t="s">
        <v>935</v>
      </c>
      <c r="B444" s="250" t="s">
        <v>936</v>
      </c>
      <c r="C444" s="251">
        <f>D455</f>
        <v>100</v>
      </c>
    </row>
    <row r="445" spans="1:12" ht="26.25" x14ac:dyDescent="0.25">
      <c r="A445" s="249" t="s">
        <v>937</v>
      </c>
      <c r="B445" s="250" t="s">
        <v>938</v>
      </c>
      <c r="C445" s="251">
        <f>D456</f>
        <v>100</v>
      </c>
    </row>
    <row r="446" spans="1:12" ht="26.25" x14ac:dyDescent="0.25">
      <c r="A446" s="249" t="s">
        <v>939</v>
      </c>
      <c r="B446" s="250" t="s">
        <v>940</v>
      </c>
      <c r="C446" s="251">
        <f>D457</f>
        <v>100</v>
      </c>
    </row>
    <row r="447" spans="1:12" ht="26.25" x14ac:dyDescent="0.25">
      <c r="A447" s="249" t="s">
        <v>941</v>
      </c>
      <c r="B447" s="250" t="s">
        <v>942</v>
      </c>
      <c r="C447" s="251">
        <f t="shared" ref="C447:C451" si="0">D458</f>
        <v>100</v>
      </c>
    </row>
    <row r="448" spans="1:12" ht="26.25" x14ac:dyDescent="0.25">
      <c r="A448" s="249" t="s">
        <v>943</v>
      </c>
      <c r="B448" s="250" t="s">
        <v>944</v>
      </c>
      <c r="C448" s="251">
        <f t="shared" si="0"/>
        <v>100</v>
      </c>
    </row>
    <row r="449" spans="1:12" ht="26.25" x14ac:dyDescent="0.25">
      <c r="A449" s="249" t="s">
        <v>945</v>
      </c>
      <c r="B449" s="250" t="s">
        <v>946</v>
      </c>
      <c r="C449" s="251">
        <f t="shared" si="0"/>
        <v>100</v>
      </c>
    </row>
    <row r="450" spans="1:12" ht="26.25" customHeight="1" x14ac:dyDescent="0.25">
      <c r="A450" s="249" t="s">
        <v>947</v>
      </c>
      <c r="B450" s="250" t="s">
        <v>948</v>
      </c>
      <c r="C450" s="251">
        <f t="shared" si="0"/>
        <v>100</v>
      </c>
    </row>
    <row r="451" spans="1:12" ht="26.25" x14ac:dyDescent="0.25">
      <c r="A451" s="249" t="s">
        <v>949</v>
      </c>
      <c r="B451" s="250" t="s">
        <v>950</v>
      </c>
      <c r="C451" s="251">
        <f t="shared" si="0"/>
        <v>100</v>
      </c>
      <c r="G451" s="111"/>
    </row>
    <row r="452" spans="1:12" x14ac:dyDescent="0.25">
      <c r="A452" s="2"/>
      <c r="B452" s="111"/>
      <c r="C452" s="111"/>
      <c r="D452" s="112"/>
      <c r="E452" s="2"/>
      <c r="F452" s="2"/>
      <c r="G452" s="111">
        <v>0</v>
      </c>
    </row>
    <row r="453" spans="1:12" x14ac:dyDescent="0.25">
      <c r="A453" s="2"/>
      <c r="B453" s="111"/>
      <c r="C453" s="111"/>
      <c r="D453" s="112"/>
      <c r="E453" s="2"/>
      <c r="F453" s="2"/>
      <c r="G453" s="111">
        <v>1</v>
      </c>
    </row>
    <row r="454" spans="1:12" x14ac:dyDescent="0.25">
      <c r="A454" s="298"/>
      <c r="B454" s="298" t="s">
        <v>951</v>
      </c>
      <c r="C454" s="298" t="s">
        <v>952</v>
      </c>
      <c r="D454" s="297" t="s">
        <v>953</v>
      </c>
      <c r="E454" s="2"/>
      <c r="F454" s="2"/>
      <c r="G454" s="111">
        <v>2</v>
      </c>
    </row>
    <row r="455" spans="1:12" x14ac:dyDescent="0.25">
      <c r="A455" s="298" t="s">
        <v>935</v>
      </c>
      <c r="B455" s="298">
        <f>H4</f>
        <v>18</v>
      </c>
      <c r="C455" s="298">
        <f>I4</f>
        <v>18</v>
      </c>
      <c r="D455" s="297">
        <f>B455*100/C455</f>
        <v>100</v>
      </c>
      <c r="E455" s="2"/>
      <c r="F455" s="2"/>
      <c r="G455" s="111"/>
    </row>
    <row r="456" spans="1:12" x14ac:dyDescent="0.25">
      <c r="A456" s="298" t="s">
        <v>937</v>
      </c>
      <c r="B456" s="298">
        <f>H47</f>
        <v>10</v>
      </c>
      <c r="C456" s="298">
        <f>I47</f>
        <v>10</v>
      </c>
      <c r="D456" s="297">
        <f t="shared" ref="D456:D463" si="1">B456*100/C456</f>
        <v>100</v>
      </c>
      <c r="E456" s="2"/>
      <c r="F456" s="2"/>
      <c r="G456" s="111"/>
    </row>
    <row r="457" spans="1:12" x14ac:dyDescent="0.25">
      <c r="A457" s="298" t="s">
        <v>939</v>
      </c>
      <c r="B457" s="298">
        <f>H74</f>
        <v>72</v>
      </c>
      <c r="C457" s="298">
        <f>I74</f>
        <v>72</v>
      </c>
      <c r="D457" s="297">
        <f t="shared" si="1"/>
        <v>100</v>
      </c>
      <c r="E457" s="2"/>
      <c r="F457" s="2"/>
      <c r="G457" s="111"/>
    </row>
    <row r="458" spans="1:12" s="41" customFormat="1" x14ac:dyDescent="0.25">
      <c r="A458" s="298" t="s">
        <v>941</v>
      </c>
      <c r="B458" s="298">
        <f>H136</f>
        <v>22</v>
      </c>
      <c r="C458" s="298">
        <f>I136</f>
        <v>22</v>
      </c>
      <c r="D458" s="297">
        <f t="shared" si="1"/>
        <v>100</v>
      </c>
      <c r="E458" s="2"/>
      <c r="F458" s="2"/>
      <c r="G458" s="286"/>
      <c r="H458" s="292"/>
      <c r="I458" s="292"/>
      <c r="J458" s="292"/>
      <c r="K458" s="255"/>
      <c r="L458" s="255"/>
    </row>
    <row r="459" spans="1:12" s="41" customFormat="1" x14ac:dyDescent="0.25">
      <c r="A459" s="298" t="s">
        <v>943</v>
      </c>
      <c r="B459" s="298">
        <f>H202</f>
        <v>84</v>
      </c>
      <c r="C459" s="298">
        <f>I202</f>
        <v>84</v>
      </c>
      <c r="D459" s="297">
        <f t="shared" si="1"/>
        <v>100</v>
      </c>
      <c r="E459" s="2"/>
      <c r="F459" s="2"/>
      <c r="G459" s="286"/>
      <c r="H459" s="292"/>
      <c r="I459" s="292"/>
      <c r="J459" s="292"/>
      <c r="K459" s="255"/>
      <c r="L459" s="255"/>
    </row>
    <row r="460" spans="1:12" x14ac:dyDescent="0.25">
      <c r="A460" s="298" t="s">
        <v>945</v>
      </c>
      <c r="B460" s="298">
        <f>H332</f>
        <v>52</v>
      </c>
      <c r="C460" s="298">
        <f>I332</f>
        <v>52</v>
      </c>
      <c r="D460" s="297">
        <f t="shared" si="1"/>
        <v>100</v>
      </c>
      <c r="E460" s="2"/>
      <c r="F460" s="2"/>
      <c r="G460" s="111"/>
    </row>
    <row r="461" spans="1:12" s="41" customFormat="1" x14ac:dyDescent="0.25">
      <c r="A461" s="298" t="s">
        <v>947</v>
      </c>
      <c r="B461" s="298">
        <f>H390</f>
        <v>18</v>
      </c>
      <c r="C461" s="298">
        <f>I390</f>
        <v>18</v>
      </c>
      <c r="D461" s="297">
        <f t="shared" si="1"/>
        <v>100</v>
      </c>
      <c r="E461" s="2"/>
      <c r="F461" s="2"/>
      <c r="G461" s="286"/>
      <c r="H461" s="292"/>
      <c r="I461" s="292"/>
      <c r="J461" s="292"/>
      <c r="K461" s="255"/>
      <c r="L461" s="255"/>
    </row>
    <row r="462" spans="1:12" x14ac:dyDescent="0.25">
      <c r="A462" s="298" t="s">
        <v>949</v>
      </c>
      <c r="B462" s="298">
        <f>H420</f>
        <v>16</v>
      </c>
      <c r="C462" s="298">
        <f>I420</f>
        <v>16</v>
      </c>
      <c r="D462" s="297">
        <f t="shared" si="1"/>
        <v>100</v>
      </c>
      <c r="E462" s="2"/>
      <c r="F462" s="2"/>
      <c r="G462" s="111"/>
    </row>
    <row r="463" spans="1:12" x14ac:dyDescent="0.25">
      <c r="A463" s="298" t="s">
        <v>954</v>
      </c>
      <c r="B463" s="298">
        <f>SUM(B455:B462)</f>
        <v>292</v>
      </c>
      <c r="C463" s="298">
        <f>SUM(C455:C462)</f>
        <v>292</v>
      </c>
      <c r="D463" s="297">
        <f t="shared" si="1"/>
        <v>100</v>
      </c>
      <c r="E463" s="2"/>
      <c r="F463" s="2"/>
      <c r="G463" s="111"/>
    </row>
    <row r="464" spans="1:12" x14ac:dyDescent="0.25">
      <c r="A464" s="253"/>
      <c r="B464" s="256"/>
      <c r="C464" s="256"/>
      <c r="D464" s="257"/>
      <c r="E464" s="253"/>
      <c r="F464" s="253"/>
      <c r="G464" s="256"/>
    </row>
    <row r="465" spans="1:7" x14ac:dyDescent="0.25">
      <c r="A465" s="253"/>
      <c r="B465" s="256"/>
      <c r="C465" s="256"/>
      <c r="D465" s="257"/>
      <c r="E465" s="253"/>
      <c r="F465" s="253"/>
      <c r="G465" s="256"/>
    </row>
    <row r="466" spans="1:7" x14ac:dyDescent="0.25">
      <c r="A466" s="253"/>
      <c r="B466" s="256"/>
      <c r="C466" s="256"/>
      <c r="D466" s="257"/>
      <c r="E466" s="253"/>
      <c r="F466" s="253"/>
      <c r="G466" s="256"/>
    </row>
    <row r="467" spans="1:7" x14ac:dyDescent="0.25">
      <c r="A467" s="253"/>
      <c r="B467" s="256"/>
      <c r="C467" s="256"/>
      <c r="D467" s="257"/>
      <c r="E467" s="253"/>
      <c r="F467" s="253"/>
      <c r="G467" s="256"/>
    </row>
    <row r="468" spans="1:7" x14ac:dyDescent="0.25">
      <c r="A468" s="253"/>
      <c r="B468" s="256"/>
      <c r="C468" s="256"/>
      <c r="D468" s="257"/>
      <c r="E468" s="253"/>
      <c r="F468" s="253"/>
      <c r="G468" s="256"/>
    </row>
    <row r="469" spans="1:7" x14ac:dyDescent="0.25">
      <c r="A469" s="253"/>
      <c r="B469" s="256"/>
      <c r="C469" s="256"/>
      <c r="D469" s="257"/>
      <c r="E469" s="253"/>
      <c r="F469" s="253"/>
      <c r="G469" s="256"/>
    </row>
    <row r="470" spans="1:7" x14ac:dyDescent="0.25">
      <c r="A470" s="253"/>
      <c r="B470" s="256"/>
      <c r="C470" s="256"/>
      <c r="D470" s="257"/>
      <c r="E470" s="253"/>
      <c r="F470" s="253"/>
      <c r="G470" s="256"/>
    </row>
    <row r="471" spans="1:7" x14ac:dyDescent="0.25">
      <c r="A471" s="253"/>
      <c r="B471" s="256"/>
      <c r="C471" s="256"/>
      <c r="D471" s="257"/>
      <c r="E471" s="253"/>
      <c r="F471" s="253"/>
      <c r="G471" s="256"/>
    </row>
    <row r="472" spans="1:7" x14ac:dyDescent="0.25">
      <c r="A472" s="253"/>
      <c r="B472" s="256"/>
      <c r="C472" s="256"/>
      <c r="D472" s="257"/>
      <c r="E472" s="253"/>
      <c r="F472" s="253"/>
      <c r="G472" s="256"/>
    </row>
    <row r="473" spans="1:7" x14ac:dyDescent="0.25">
      <c r="A473" s="253"/>
      <c r="B473" s="256"/>
      <c r="C473" s="256"/>
      <c r="D473" s="257"/>
      <c r="E473" s="253"/>
      <c r="F473" s="253"/>
      <c r="G473" s="256"/>
    </row>
    <row r="474" spans="1:7" x14ac:dyDescent="0.25">
      <c r="A474" s="253"/>
      <c r="B474" s="256"/>
      <c r="C474" s="256"/>
      <c r="D474" s="257"/>
      <c r="E474" s="253"/>
      <c r="F474" s="253"/>
      <c r="G474" s="256"/>
    </row>
    <row r="475" spans="1:7" x14ac:dyDescent="0.25">
      <c r="A475" s="253"/>
      <c r="B475" s="256"/>
      <c r="C475" s="256"/>
      <c r="D475" s="257"/>
      <c r="E475" s="253"/>
      <c r="F475" s="253"/>
      <c r="G475" s="256"/>
    </row>
  </sheetData>
  <sheetProtection algorithmName="SHA-512" hashValue="8vFoFWrg8wFIDbbUGB0Tgr13+IrBF5FapEseUbsrMohNR6Ag/30ksnXblLca4AsSTziwwshXyHkIhvfRBRYthg==" saltValue="mvYF3bfa5fv5PVk6Hw5pWA==" spinCount="100000" sheet="1" objects="1" scenarios="1"/>
  <autoFilter ref="A3:G439">
    <filterColumn colId="0">
      <colorFilter dxfId="4"/>
    </filterColumn>
  </autoFilter>
  <mergeCells count="64">
    <mergeCell ref="B23:G23"/>
    <mergeCell ref="A1:G1"/>
    <mergeCell ref="A2:G2"/>
    <mergeCell ref="B4:G4"/>
    <mergeCell ref="B5:G5"/>
    <mergeCell ref="B11:G11"/>
    <mergeCell ref="B120:G120"/>
    <mergeCell ref="B31:G31"/>
    <mergeCell ref="B47:G47"/>
    <mergeCell ref="B48:G48"/>
    <mergeCell ref="B57:G57"/>
    <mergeCell ref="B63:G63"/>
    <mergeCell ref="B68:G68"/>
    <mergeCell ref="B74:G74"/>
    <mergeCell ref="B75:G75"/>
    <mergeCell ref="B88:G88"/>
    <mergeCell ref="B93:G93"/>
    <mergeCell ref="B107:G107"/>
    <mergeCell ref="B207:G207"/>
    <mergeCell ref="B136:G136"/>
    <mergeCell ref="B137:G137"/>
    <mergeCell ref="B155:G155"/>
    <mergeCell ref="B163:G163"/>
    <mergeCell ref="B168:G168"/>
    <mergeCell ref="B172:G172"/>
    <mergeCell ref="B177:G177"/>
    <mergeCell ref="B181:G181"/>
    <mergeCell ref="B185:G185"/>
    <mergeCell ref="B202:G202"/>
    <mergeCell ref="B203:G203"/>
    <mergeCell ref="B305:G305"/>
    <mergeCell ref="B220:G220"/>
    <mergeCell ref="B225:G225"/>
    <mergeCell ref="B236:G236"/>
    <mergeCell ref="B244:G244"/>
    <mergeCell ref="B249:G249"/>
    <mergeCell ref="B255:G255"/>
    <mergeCell ref="B261:G261"/>
    <mergeCell ref="B262:G262"/>
    <mergeCell ref="B269:G269"/>
    <mergeCell ref="B291:G291"/>
    <mergeCell ref="B298:G298"/>
    <mergeCell ref="B391:G391"/>
    <mergeCell ref="B311:G311"/>
    <mergeCell ref="B316:G316"/>
    <mergeCell ref="B317:G317"/>
    <mergeCell ref="B332:G332"/>
    <mergeCell ref="B333:G333"/>
    <mergeCell ref="B336:G336"/>
    <mergeCell ref="B349:G349"/>
    <mergeCell ref="B357:G357"/>
    <mergeCell ref="B368:G368"/>
    <mergeCell ref="B380:G380"/>
    <mergeCell ref="B390:G390"/>
    <mergeCell ref="B432:G432"/>
    <mergeCell ref="B437:G437"/>
    <mergeCell ref="A441:C441"/>
    <mergeCell ref="B443:C443"/>
    <mergeCell ref="B396:G396"/>
    <mergeCell ref="B400:G400"/>
    <mergeCell ref="B409:G409"/>
    <mergeCell ref="B420:G420"/>
    <mergeCell ref="B421:G421"/>
    <mergeCell ref="B427:G427"/>
  </mergeCells>
  <dataValidations count="3">
    <dataValidation type="list" showInputMessage="1" showErrorMessage="1" error="Re-enter 0,1 or 2" sqref="D9 D13:D20 D24 D50:D55 D58:D59 D64 D69 D76:D85 D90:D92 D94:D106 D108:D119 D121:D135 D138:D151 D156:D162 D165 D208:D218 D221:D224 D226:D235 D237:D242 D270:D290 D292:D295 D337:D348 D350:D356 D358:D367 D370:D379 D381:D388 D401 D410:D419 D422:D423 D428:D430 D433:D434">
      <formula1>$G$452:$G$454</formula1>
    </dataValidation>
    <dataValidation type="list" allowBlank="1" showInputMessage="1" showErrorMessage="1" error="Re-enter 0,1 or 2" sqref="D435:D1048576 D10:D12 D21:D23 D25:D49 D56:D57 D60:D63 D65:D68 D70:D75 D86:D89 D93 D107 D120 D136:D137 D152:D155 D163:D164 D166:D207 D219:D220 D225 D236 D243:D269 D291 D296:D336 D349 D357 D368:D369 D380 D389:D400 D402:D409 D420:D421 D424:D427 D431:D432 D2:D8">
      <formula1>$G$452:$G$454</formula1>
    </dataValidation>
    <dataValidation type="list" allowBlank="1" showInputMessage="1" showErrorMessage="1" error="Please put only 0, 1 or 2" sqref="D1">
      <formula1>$G$529:$G$531</formula1>
    </dataValidation>
  </dataValidations>
  <pageMargins left="0.7" right="0.7" top="0.75" bottom="0.75" header="0.3" footer="0.3"/>
  <pageSetup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C000"/>
  </sheetPr>
  <dimension ref="A1:K411"/>
  <sheetViews>
    <sheetView view="pageBreakPreview" zoomScale="80" zoomScaleSheetLayoutView="80" workbookViewId="0">
      <selection sqref="A1:G1"/>
    </sheetView>
  </sheetViews>
  <sheetFormatPr defaultColWidth="8.85546875" defaultRowHeight="15" x14ac:dyDescent="0.25"/>
  <cols>
    <col min="1" max="1" width="16.140625" customWidth="1"/>
    <col min="2" max="2" width="38.42578125" style="15" customWidth="1"/>
    <col min="3" max="3" width="28.5703125" style="15" customWidth="1"/>
    <col min="4" max="4" width="12.7109375" style="109" customWidth="1"/>
    <col min="5" max="5" width="12.85546875" customWidth="1"/>
    <col min="6" max="6" width="28.5703125" style="15" customWidth="1"/>
    <col min="7" max="7" width="28.85546875" style="231" customWidth="1"/>
    <col min="8" max="10" width="8.85546875" style="2" hidden="1" customWidth="1"/>
    <col min="11" max="11" width="8.85546875" style="228"/>
  </cols>
  <sheetData>
    <row r="1" spans="1:11" ht="23.25" x14ac:dyDescent="0.25">
      <c r="A1" s="376" t="s">
        <v>2646</v>
      </c>
      <c r="B1" s="376"/>
      <c r="C1" s="376"/>
      <c r="D1" s="376"/>
      <c r="E1" s="376"/>
      <c r="F1" s="376"/>
      <c r="G1" s="377"/>
      <c r="H1" s="1"/>
      <c r="I1" s="1"/>
    </row>
    <row r="2" spans="1:11" ht="21" x14ac:dyDescent="0.25">
      <c r="A2" s="376" t="s">
        <v>2640</v>
      </c>
      <c r="B2" s="376"/>
      <c r="C2" s="376"/>
      <c r="D2" s="376"/>
      <c r="E2" s="376"/>
      <c r="F2" s="376"/>
      <c r="G2" s="377"/>
      <c r="H2" s="1"/>
      <c r="I2" s="1"/>
    </row>
    <row r="3" spans="1:11" ht="30" x14ac:dyDescent="0.25">
      <c r="A3" s="3" t="s">
        <v>0</v>
      </c>
      <c r="B3" s="3" t="s">
        <v>1</v>
      </c>
      <c r="C3" s="4" t="s">
        <v>2</v>
      </c>
      <c r="D3" s="156" t="s">
        <v>3</v>
      </c>
      <c r="E3" s="5" t="s">
        <v>4</v>
      </c>
      <c r="F3" s="4" t="s">
        <v>5</v>
      </c>
      <c r="G3" s="5" t="s">
        <v>6</v>
      </c>
      <c r="H3" s="1"/>
      <c r="I3" s="1"/>
    </row>
    <row r="4" spans="1:11" ht="18.75" x14ac:dyDescent="0.25">
      <c r="A4" s="243"/>
      <c r="B4" s="363" t="s">
        <v>7</v>
      </c>
      <c r="C4" s="364"/>
      <c r="D4" s="364"/>
      <c r="E4" s="364"/>
      <c r="F4" s="364"/>
      <c r="G4" s="365"/>
      <c r="H4" s="1">
        <f>H5+H11</f>
        <v>12</v>
      </c>
      <c r="I4" s="1">
        <f>I5+I11</f>
        <v>12</v>
      </c>
    </row>
    <row r="5" spans="1:11" ht="36.950000000000003" customHeight="1" x14ac:dyDescent="0.25">
      <c r="A5" s="243" t="s">
        <v>8</v>
      </c>
      <c r="B5" s="354" t="s">
        <v>9</v>
      </c>
      <c r="C5" s="355"/>
      <c r="D5" s="355"/>
      <c r="E5" s="355"/>
      <c r="F5" s="355"/>
      <c r="G5" s="356"/>
      <c r="H5" s="1">
        <f>SUM(D6:D9)</f>
        <v>6</v>
      </c>
      <c r="I5" s="1">
        <f>COUNT(D6:D9)*2</f>
        <v>6</v>
      </c>
    </row>
    <row r="6" spans="1:11" ht="31.5" x14ac:dyDescent="0.25">
      <c r="A6" s="243" t="s">
        <v>10</v>
      </c>
      <c r="B6" s="7" t="s">
        <v>11</v>
      </c>
      <c r="C6" s="8" t="s">
        <v>1851</v>
      </c>
      <c r="D6" s="12">
        <v>2</v>
      </c>
      <c r="E6" s="9" t="s">
        <v>19</v>
      </c>
      <c r="F6" s="8" t="s">
        <v>1852</v>
      </c>
      <c r="G6" s="230"/>
      <c r="H6" s="1"/>
      <c r="I6" s="1"/>
    </row>
    <row r="7" spans="1:11" ht="31.5" x14ac:dyDescent="0.25">
      <c r="A7" s="243" t="s">
        <v>12</v>
      </c>
      <c r="B7" s="7" t="s">
        <v>13</v>
      </c>
      <c r="C7" s="8" t="s">
        <v>1853</v>
      </c>
      <c r="D7" s="12">
        <v>2</v>
      </c>
      <c r="E7" s="9" t="s">
        <v>19</v>
      </c>
      <c r="F7" s="69" t="s">
        <v>1854</v>
      </c>
      <c r="G7" s="230"/>
      <c r="I7" s="1"/>
    </row>
    <row r="8" spans="1:11" ht="15.75" hidden="1" x14ac:dyDescent="0.25">
      <c r="A8" s="76" t="s">
        <v>14</v>
      </c>
      <c r="B8" s="7" t="s">
        <v>15</v>
      </c>
      <c r="C8" s="8"/>
      <c r="D8" s="9"/>
      <c r="E8" s="9"/>
      <c r="F8" s="8"/>
      <c r="G8" s="9"/>
      <c r="H8" s="10"/>
      <c r="I8" s="10"/>
      <c r="J8"/>
      <c r="K8"/>
    </row>
    <row r="9" spans="1:11" ht="31.5" x14ac:dyDescent="0.25">
      <c r="A9" s="243" t="s">
        <v>16</v>
      </c>
      <c r="B9" s="7" t="s">
        <v>17</v>
      </c>
      <c r="C9" s="8" t="s">
        <v>1855</v>
      </c>
      <c r="D9" s="12">
        <v>2</v>
      </c>
      <c r="E9" s="9" t="s">
        <v>19</v>
      </c>
      <c r="F9" s="8" t="s">
        <v>1856</v>
      </c>
      <c r="G9" s="230"/>
      <c r="H9" s="1"/>
      <c r="I9" s="1"/>
    </row>
    <row r="10" spans="1:11" ht="63" hidden="1" x14ac:dyDescent="0.25">
      <c r="A10" s="76" t="s">
        <v>20</v>
      </c>
      <c r="B10" s="14" t="s">
        <v>21</v>
      </c>
      <c r="C10" s="8"/>
      <c r="D10" s="9"/>
      <c r="E10" s="9"/>
      <c r="F10" s="8"/>
      <c r="G10" s="9"/>
      <c r="H10" s="10"/>
      <c r="I10" s="10"/>
      <c r="J10"/>
      <c r="K10"/>
    </row>
    <row r="11" spans="1:11" ht="36.950000000000003" customHeight="1" x14ac:dyDescent="0.25">
      <c r="A11" s="243" t="s">
        <v>22</v>
      </c>
      <c r="B11" s="354" t="s">
        <v>23</v>
      </c>
      <c r="C11" s="355"/>
      <c r="D11" s="355"/>
      <c r="E11" s="355"/>
      <c r="F11" s="355"/>
      <c r="G11" s="356"/>
      <c r="H11" s="1">
        <f>SUM(D13:D16)</f>
        <v>6</v>
      </c>
      <c r="I11" s="1">
        <f>COUNT(D13:D16)*2</f>
        <v>6</v>
      </c>
    </row>
    <row r="12" spans="1:11" ht="31.5" hidden="1" x14ac:dyDescent="0.25">
      <c r="A12" s="76" t="s">
        <v>24</v>
      </c>
      <c r="B12" s="7" t="s">
        <v>25</v>
      </c>
      <c r="C12" s="8"/>
      <c r="D12" s="9"/>
      <c r="E12" s="9"/>
      <c r="F12" s="8"/>
      <c r="G12" s="9"/>
      <c r="H12" s="10"/>
      <c r="I12" s="10"/>
      <c r="J12"/>
      <c r="K12"/>
    </row>
    <row r="13" spans="1:11" ht="60" x14ac:dyDescent="0.25">
      <c r="A13" s="243" t="s">
        <v>26</v>
      </c>
      <c r="B13" s="7" t="s">
        <v>27</v>
      </c>
      <c r="C13" s="67" t="s">
        <v>1857</v>
      </c>
      <c r="D13" s="12">
        <v>2</v>
      </c>
      <c r="E13" s="9" t="s">
        <v>19</v>
      </c>
      <c r="F13" s="8"/>
      <c r="G13" s="230"/>
      <c r="H13" s="1"/>
      <c r="I13" s="1"/>
    </row>
    <row r="14" spans="1:11" ht="60" hidden="1" x14ac:dyDescent="0.25">
      <c r="A14" s="115"/>
      <c r="B14" s="7"/>
      <c r="C14" s="67" t="s">
        <v>1858</v>
      </c>
      <c r="D14" s="183"/>
      <c r="E14" s="9" t="s">
        <v>19</v>
      </c>
      <c r="F14" s="8" t="s">
        <v>1859</v>
      </c>
      <c r="G14" s="13"/>
      <c r="H14" s="1"/>
      <c r="I14" s="1"/>
      <c r="J14"/>
      <c r="K14"/>
    </row>
    <row r="15" spans="1:11" ht="45" x14ac:dyDescent="0.25">
      <c r="A15" s="243" t="s">
        <v>35</v>
      </c>
      <c r="B15" s="7" t="s">
        <v>36</v>
      </c>
      <c r="C15" s="67" t="s">
        <v>1860</v>
      </c>
      <c r="D15" s="12">
        <v>2</v>
      </c>
      <c r="E15" s="9" t="s">
        <v>19</v>
      </c>
      <c r="F15" s="8"/>
      <c r="G15" s="230"/>
      <c r="H15" s="1"/>
      <c r="I15" s="1"/>
    </row>
    <row r="16" spans="1:11" ht="45" x14ac:dyDescent="0.25">
      <c r="A16" s="243" t="s">
        <v>39</v>
      </c>
      <c r="B16" s="26" t="s">
        <v>40</v>
      </c>
      <c r="C16" s="137" t="s">
        <v>1861</v>
      </c>
      <c r="D16" s="12">
        <v>2</v>
      </c>
      <c r="E16" s="9" t="s">
        <v>19</v>
      </c>
      <c r="F16" s="8" t="s">
        <v>1862</v>
      </c>
      <c r="G16" s="230"/>
      <c r="H16" s="1"/>
      <c r="I16" s="1"/>
    </row>
    <row r="17" spans="1:9" customFormat="1" ht="31.5" hidden="1" x14ac:dyDescent="0.25">
      <c r="A17" s="76" t="s">
        <v>41</v>
      </c>
      <c r="B17" s="7" t="s">
        <v>42</v>
      </c>
      <c r="C17" s="8"/>
      <c r="D17" s="9"/>
      <c r="E17" s="9"/>
      <c r="F17" s="8"/>
      <c r="G17" s="9"/>
      <c r="H17" s="10"/>
      <c r="I17" s="10"/>
    </row>
    <row r="18" spans="1:9" customFormat="1" ht="15.75" hidden="1" x14ac:dyDescent="0.25">
      <c r="A18" s="76" t="s">
        <v>43</v>
      </c>
      <c r="B18" s="366" t="s">
        <v>44</v>
      </c>
      <c r="C18" s="367"/>
      <c r="D18" s="367"/>
      <c r="E18" s="367"/>
      <c r="F18" s="367"/>
      <c r="G18" s="368"/>
      <c r="H18" s="10"/>
      <c r="I18" s="10"/>
    </row>
    <row r="19" spans="1:9" customFormat="1" ht="31.5" hidden="1" x14ac:dyDescent="0.25">
      <c r="A19" s="76" t="s">
        <v>45</v>
      </c>
      <c r="B19" s="7" t="s">
        <v>46</v>
      </c>
      <c r="C19" s="8"/>
      <c r="D19" s="9"/>
      <c r="E19" s="9"/>
      <c r="F19" s="8"/>
      <c r="G19" s="9"/>
      <c r="H19" s="10"/>
      <c r="I19" s="10"/>
    </row>
    <row r="20" spans="1:9" customFormat="1" ht="31.5" hidden="1" x14ac:dyDescent="0.25">
      <c r="A20" s="76" t="s">
        <v>48</v>
      </c>
      <c r="B20" s="7" t="s">
        <v>49</v>
      </c>
      <c r="C20" s="8"/>
      <c r="D20" s="9"/>
      <c r="E20" s="9"/>
      <c r="F20" s="8"/>
      <c r="G20" s="9"/>
      <c r="H20" s="10"/>
      <c r="I20" s="10"/>
    </row>
    <row r="21" spans="1:9" customFormat="1" ht="15.75" hidden="1" x14ac:dyDescent="0.25">
      <c r="A21" s="76" t="s">
        <v>50</v>
      </c>
      <c r="B21" s="7" t="s">
        <v>51</v>
      </c>
      <c r="C21" s="8"/>
      <c r="D21" s="9"/>
      <c r="E21" s="9"/>
      <c r="F21" s="8"/>
      <c r="G21" s="9"/>
      <c r="H21" s="10"/>
      <c r="I21" s="10"/>
    </row>
    <row r="22" spans="1:9" customFormat="1" ht="31.5" hidden="1" x14ac:dyDescent="0.25">
      <c r="A22" s="76" t="s">
        <v>52</v>
      </c>
      <c r="B22" s="7" t="s">
        <v>53</v>
      </c>
      <c r="C22" s="8"/>
      <c r="D22" s="9"/>
      <c r="E22" s="9"/>
      <c r="F22" s="8"/>
      <c r="G22" s="9"/>
      <c r="H22" s="10"/>
      <c r="I22" s="10"/>
    </row>
    <row r="23" spans="1:9" customFormat="1" ht="15.75" hidden="1" x14ac:dyDescent="0.25">
      <c r="A23" s="184" t="s">
        <v>54</v>
      </c>
      <c r="B23" s="26" t="s">
        <v>55</v>
      </c>
      <c r="C23" s="27"/>
      <c r="D23" s="28"/>
      <c r="E23" s="28"/>
      <c r="F23" s="27"/>
      <c r="G23" s="28"/>
      <c r="H23" s="10"/>
      <c r="I23" s="10"/>
    </row>
    <row r="24" spans="1:9" s="29" customFormat="1" ht="31.5" hidden="1" x14ac:dyDescent="0.25">
      <c r="A24" s="184" t="s">
        <v>56</v>
      </c>
      <c r="B24" s="7" t="s">
        <v>57</v>
      </c>
      <c r="C24" s="8"/>
      <c r="D24" s="9"/>
      <c r="E24" s="9"/>
      <c r="F24" s="8"/>
      <c r="G24" s="9"/>
      <c r="H24" s="9"/>
      <c r="I24" s="9"/>
    </row>
    <row r="25" spans="1:9" s="29" customFormat="1" ht="15.75" hidden="1" x14ac:dyDescent="0.25">
      <c r="A25" s="184" t="s">
        <v>1863</v>
      </c>
      <c r="B25" s="7" t="s">
        <v>59</v>
      </c>
      <c r="C25" s="8"/>
      <c r="D25" s="9"/>
      <c r="E25" s="9"/>
      <c r="F25" s="8"/>
      <c r="G25" s="9"/>
      <c r="H25" s="9"/>
      <c r="I25" s="9"/>
    </row>
    <row r="26" spans="1:9" customFormat="1" ht="15.75" hidden="1" x14ac:dyDescent="0.25">
      <c r="A26" s="76" t="s">
        <v>60</v>
      </c>
      <c r="B26" s="397" t="s">
        <v>61</v>
      </c>
      <c r="C26" s="398"/>
      <c r="D26" s="398"/>
      <c r="E26" s="398"/>
      <c r="F26" s="398"/>
      <c r="G26" s="399"/>
      <c r="H26" s="10"/>
      <c r="I26" s="10"/>
    </row>
    <row r="27" spans="1:9" customFormat="1" ht="47.25" hidden="1" x14ac:dyDescent="0.25">
      <c r="A27" s="76" t="s">
        <v>62</v>
      </c>
      <c r="B27" s="31" t="s">
        <v>63</v>
      </c>
      <c r="C27" s="8"/>
      <c r="D27" s="9"/>
      <c r="E27" s="9"/>
      <c r="F27" s="8"/>
      <c r="G27" s="9"/>
      <c r="H27" s="10"/>
      <c r="I27" s="10"/>
    </row>
    <row r="28" spans="1:9" customFormat="1" ht="47.25" hidden="1" x14ac:dyDescent="0.25">
      <c r="A28" s="76" t="s">
        <v>64</v>
      </c>
      <c r="B28" s="31" t="s">
        <v>65</v>
      </c>
      <c r="C28" s="8"/>
      <c r="D28" s="9"/>
      <c r="E28" s="9"/>
      <c r="F28" s="8"/>
      <c r="G28" s="9"/>
      <c r="H28" s="10"/>
      <c r="I28" s="10"/>
    </row>
    <row r="29" spans="1:9" customFormat="1" ht="47.25" hidden="1" x14ac:dyDescent="0.25">
      <c r="A29" s="76" t="s">
        <v>66</v>
      </c>
      <c r="B29" s="31" t="s">
        <v>67</v>
      </c>
      <c r="C29" s="8"/>
      <c r="D29" s="9"/>
      <c r="E29" s="9"/>
      <c r="F29" s="8"/>
      <c r="G29" s="9"/>
      <c r="H29" s="10"/>
      <c r="I29" s="10"/>
    </row>
    <row r="30" spans="1:9" customFormat="1" ht="47.25" hidden="1" x14ac:dyDescent="0.25">
      <c r="A30" s="76" t="s">
        <v>68</v>
      </c>
      <c r="B30" s="31" t="s">
        <v>69</v>
      </c>
      <c r="C30" s="8"/>
      <c r="D30" s="9"/>
      <c r="E30" s="9"/>
      <c r="F30" s="8"/>
      <c r="G30" s="9"/>
      <c r="H30" s="10"/>
      <c r="I30" s="10"/>
    </row>
    <row r="31" spans="1:9" customFormat="1" ht="47.25" hidden="1" x14ac:dyDescent="0.25">
      <c r="A31" s="76" t="s">
        <v>70</v>
      </c>
      <c r="B31" s="31" t="s">
        <v>71</v>
      </c>
      <c r="C31" s="8"/>
      <c r="D31" s="9"/>
      <c r="E31" s="9"/>
      <c r="F31" s="8"/>
      <c r="G31" s="9"/>
      <c r="H31" s="10"/>
      <c r="I31" s="10"/>
    </row>
    <row r="32" spans="1:9" customFormat="1" ht="47.25" hidden="1" x14ac:dyDescent="0.25">
      <c r="A32" s="76" t="s">
        <v>72</v>
      </c>
      <c r="B32" s="31" t="s">
        <v>73</v>
      </c>
      <c r="C32" s="8"/>
      <c r="D32" s="9"/>
      <c r="E32" s="9"/>
      <c r="F32" s="8"/>
      <c r="G32" s="9"/>
      <c r="H32" s="10"/>
      <c r="I32" s="10"/>
    </row>
    <row r="33" spans="1:11" ht="47.25" hidden="1" x14ac:dyDescent="0.25">
      <c r="A33" s="76" t="s">
        <v>74</v>
      </c>
      <c r="B33" s="31" t="s">
        <v>75</v>
      </c>
      <c r="C33" s="8"/>
      <c r="D33" s="9"/>
      <c r="E33" s="9"/>
      <c r="F33" s="8"/>
      <c r="G33" s="9"/>
      <c r="H33" s="10"/>
      <c r="I33" s="10"/>
      <c r="J33"/>
      <c r="K33"/>
    </row>
    <row r="34" spans="1:11" ht="78.75" hidden="1" x14ac:dyDescent="0.25">
      <c r="A34" s="76" t="s">
        <v>76</v>
      </c>
      <c r="B34" s="31" t="s">
        <v>77</v>
      </c>
      <c r="C34" s="8"/>
      <c r="D34" s="9"/>
      <c r="E34" s="9"/>
      <c r="F34" s="8"/>
      <c r="G34" s="9"/>
      <c r="H34" s="10"/>
      <c r="I34" s="10"/>
      <c r="J34"/>
      <c r="K34"/>
    </row>
    <row r="35" spans="1:11" ht="47.25" hidden="1" x14ac:dyDescent="0.25">
      <c r="A35" s="76" t="s">
        <v>78</v>
      </c>
      <c r="B35" s="31" t="s">
        <v>79</v>
      </c>
      <c r="C35" s="8"/>
      <c r="D35" s="9"/>
      <c r="E35" s="9"/>
      <c r="F35" s="8"/>
      <c r="G35" s="9"/>
      <c r="H35" s="10"/>
      <c r="I35" s="10"/>
      <c r="J35"/>
      <c r="K35"/>
    </row>
    <row r="36" spans="1:11" ht="47.25" hidden="1" x14ac:dyDescent="0.25">
      <c r="A36" s="76" t="s">
        <v>80</v>
      </c>
      <c r="B36" s="31" t="s">
        <v>81</v>
      </c>
      <c r="C36" s="8"/>
      <c r="D36" s="9"/>
      <c r="E36" s="9"/>
      <c r="F36" s="8"/>
      <c r="G36" s="9"/>
      <c r="H36" s="10"/>
      <c r="I36" s="10"/>
      <c r="J36"/>
      <c r="K36"/>
    </row>
    <row r="37" spans="1:11" ht="31.5" hidden="1" x14ac:dyDescent="0.25">
      <c r="A37" s="76" t="s">
        <v>82</v>
      </c>
      <c r="B37" s="31" t="s">
        <v>83</v>
      </c>
      <c r="C37" s="8"/>
      <c r="D37" s="9"/>
      <c r="E37" s="9"/>
      <c r="F37" s="8"/>
      <c r="G37" s="9"/>
      <c r="H37" s="10"/>
      <c r="I37" s="10"/>
      <c r="J37"/>
      <c r="K37"/>
    </row>
    <row r="38" spans="1:11" ht="31.5" hidden="1" x14ac:dyDescent="0.25">
      <c r="A38" s="76" t="s">
        <v>84</v>
      </c>
      <c r="B38" s="31" t="s">
        <v>85</v>
      </c>
      <c r="C38" s="8"/>
      <c r="D38" s="9"/>
      <c r="E38" s="9"/>
      <c r="F38" s="8"/>
      <c r="G38" s="9"/>
      <c r="H38" s="10"/>
      <c r="I38" s="10"/>
      <c r="J38"/>
      <c r="K38"/>
    </row>
    <row r="39" spans="1:11" ht="31.5" hidden="1" x14ac:dyDescent="0.25">
      <c r="A39" s="76" t="s">
        <v>86</v>
      </c>
      <c r="B39" s="31" t="s">
        <v>87</v>
      </c>
      <c r="C39" s="8"/>
      <c r="D39" s="9"/>
      <c r="E39" s="9"/>
      <c r="F39" s="8"/>
      <c r="G39" s="9"/>
      <c r="H39" s="10"/>
      <c r="I39" s="10"/>
      <c r="J39"/>
      <c r="K39"/>
    </row>
    <row r="40" spans="1:11" ht="31.5" hidden="1" x14ac:dyDescent="0.25">
      <c r="A40" s="76" t="s">
        <v>88</v>
      </c>
      <c r="B40" s="31" t="s">
        <v>89</v>
      </c>
      <c r="C40" s="8"/>
      <c r="D40" s="9"/>
      <c r="E40" s="9"/>
      <c r="F40" s="8"/>
      <c r="G40" s="9"/>
      <c r="H40" s="10"/>
      <c r="I40" s="10"/>
      <c r="J40"/>
      <c r="K40"/>
    </row>
    <row r="41" spans="1:11" ht="30" hidden="1" x14ac:dyDescent="0.25">
      <c r="A41" s="76" t="s">
        <v>90</v>
      </c>
      <c r="B41" s="11" t="s">
        <v>91</v>
      </c>
      <c r="C41" s="8"/>
      <c r="D41" s="9"/>
      <c r="E41" s="9"/>
      <c r="F41" s="8"/>
      <c r="G41" s="9"/>
      <c r="H41" s="10"/>
      <c r="I41" s="10"/>
      <c r="J41"/>
      <c r="K41"/>
    </row>
    <row r="42" spans="1:11" ht="18.75" x14ac:dyDescent="0.25">
      <c r="A42" s="243"/>
      <c r="B42" s="363" t="s">
        <v>92</v>
      </c>
      <c r="C42" s="364"/>
      <c r="D42" s="364"/>
      <c r="E42" s="364"/>
      <c r="F42" s="364"/>
      <c r="G42" s="365"/>
      <c r="H42" s="1">
        <f>H43+H52+H57+H62</f>
        <v>4</v>
      </c>
      <c r="I42" s="1">
        <f>I43+I52+I57+I62</f>
        <v>4</v>
      </c>
    </row>
    <row r="43" spans="1:11" ht="36.950000000000003" customHeight="1" x14ac:dyDescent="0.25">
      <c r="A43" s="243" t="s">
        <v>93</v>
      </c>
      <c r="B43" s="354" t="s">
        <v>94</v>
      </c>
      <c r="C43" s="355"/>
      <c r="D43" s="355"/>
      <c r="E43" s="355"/>
      <c r="F43" s="355"/>
      <c r="G43" s="356"/>
      <c r="H43" s="1">
        <f>SUM(D47)</f>
        <v>2</v>
      </c>
      <c r="I43" s="1">
        <f>COUNT(D47)*2</f>
        <v>2</v>
      </c>
    </row>
    <row r="44" spans="1:11" ht="31.5" hidden="1" x14ac:dyDescent="0.25">
      <c r="A44" s="76" t="s">
        <v>95</v>
      </c>
      <c r="B44" s="32" t="s">
        <v>96</v>
      </c>
      <c r="C44" s="8"/>
      <c r="D44" s="9"/>
      <c r="E44" s="9"/>
      <c r="F44" s="8"/>
      <c r="G44" s="9"/>
      <c r="H44" s="10"/>
      <c r="I44" s="10"/>
      <c r="J44"/>
      <c r="K44"/>
    </row>
    <row r="45" spans="1:11" ht="47.25" hidden="1" x14ac:dyDescent="0.25">
      <c r="A45" s="76" t="s">
        <v>97</v>
      </c>
      <c r="B45" s="32" t="s">
        <v>98</v>
      </c>
      <c r="C45" s="8"/>
      <c r="D45" s="9"/>
      <c r="E45" s="9"/>
      <c r="F45" s="8"/>
      <c r="G45" s="9"/>
      <c r="H45" s="10"/>
      <c r="I45" s="10"/>
      <c r="J45"/>
      <c r="K45"/>
    </row>
    <row r="46" spans="1:11" ht="31.5" hidden="1" x14ac:dyDescent="0.25">
      <c r="A46" s="76" t="s">
        <v>102</v>
      </c>
      <c r="B46" s="32" t="s">
        <v>103</v>
      </c>
      <c r="C46" s="8"/>
      <c r="D46" s="9"/>
      <c r="E46" s="9"/>
      <c r="F46" s="8"/>
      <c r="G46" s="9"/>
      <c r="H46" s="10"/>
      <c r="I46" s="10"/>
      <c r="J46"/>
      <c r="K46"/>
    </row>
    <row r="47" spans="1:11" ht="90" x14ac:dyDescent="0.25">
      <c r="A47" s="243" t="s">
        <v>104</v>
      </c>
      <c r="B47" s="32" t="s">
        <v>105</v>
      </c>
      <c r="C47" s="8" t="s">
        <v>1864</v>
      </c>
      <c r="D47" s="12">
        <v>2</v>
      </c>
      <c r="E47" s="9" t="s">
        <v>100</v>
      </c>
      <c r="F47" s="33" t="s">
        <v>1865</v>
      </c>
      <c r="G47" s="230"/>
      <c r="H47" s="1"/>
      <c r="I47" s="1"/>
    </row>
    <row r="48" spans="1:11" ht="31.5" hidden="1" x14ac:dyDescent="0.25">
      <c r="A48" s="76" t="s">
        <v>106</v>
      </c>
      <c r="B48" s="32" t="s">
        <v>107</v>
      </c>
      <c r="C48" s="8"/>
      <c r="D48" s="9"/>
      <c r="E48" s="9"/>
      <c r="F48" s="8"/>
      <c r="G48" s="9"/>
      <c r="H48" s="10"/>
      <c r="I48" s="10"/>
      <c r="J48"/>
      <c r="K48"/>
    </row>
    <row r="49" spans="1:11" ht="47.25" hidden="1" x14ac:dyDescent="0.25">
      <c r="A49" s="76" t="s">
        <v>108</v>
      </c>
      <c r="B49" s="7" t="s">
        <v>109</v>
      </c>
      <c r="C49" s="8"/>
      <c r="D49" s="9"/>
      <c r="E49" s="9"/>
      <c r="F49" s="8"/>
      <c r="G49" s="9"/>
      <c r="H49" s="10"/>
      <c r="I49" s="10"/>
      <c r="J49"/>
      <c r="K49"/>
    </row>
    <row r="50" spans="1:11" ht="47.25" hidden="1" x14ac:dyDescent="0.25">
      <c r="A50" s="76" t="s">
        <v>113</v>
      </c>
      <c r="B50" s="7" t="s">
        <v>114</v>
      </c>
      <c r="C50" s="8"/>
      <c r="D50" s="9"/>
      <c r="E50" s="9"/>
      <c r="F50" s="8"/>
      <c r="G50" s="9"/>
      <c r="H50" s="10"/>
      <c r="I50" s="10"/>
      <c r="J50"/>
      <c r="K50"/>
    </row>
    <row r="51" spans="1:11" ht="47.25" hidden="1" x14ac:dyDescent="0.25">
      <c r="A51" s="76" t="s">
        <v>118</v>
      </c>
      <c r="B51" s="7" t="s">
        <v>119</v>
      </c>
      <c r="C51" s="8"/>
      <c r="D51" s="9"/>
      <c r="E51" s="9"/>
      <c r="F51" s="8"/>
      <c r="G51" s="9"/>
      <c r="H51" s="10"/>
      <c r="I51" s="10"/>
      <c r="J51"/>
      <c r="K51"/>
    </row>
    <row r="52" spans="1:11" ht="36.950000000000003" hidden="1" customHeight="1" x14ac:dyDescent="0.25">
      <c r="A52" s="258" t="s">
        <v>120</v>
      </c>
      <c r="B52" s="354" t="s">
        <v>121</v>
      </c>
      <c r="C52" s="355"/>
      <c r="D52" s="355"/>
      <c r="E52" s="355"/>
      <c r="F52" s="355"/>
      <c r="G52" s="356"/>
      <c r="H52" s="235">
        <f>SUM(D53)</f>
        <v>0</v>
      </c>
      <c r="I52" s="235">
        <f>COUNT(D53)*2</f>
        <v>0</v>
      </c>
      <c r="J52" s="228"/>
    </row>
    <row r="53" spans="1:11" ht="75" hidden="1" x14ac:dyDescent="0.25">
      <c r="A53" s="115" t="s">
        <v>122</v>
      </c>
      <c r="B53" s="7" t="s">
        <v>123</v>
      </c>
      <c r="C53" s="8" t="s">
        <v>1866</v>
      </c>
      <c r="D53" s="183"/>
      <c r="E53" s="9" t="s">
        <v>100</v>
      </c>
      <c r="F53" s="8" t="s">
        <v>1867</v>
      </c>
      <c r="G53" s="13"/>
      <c r="H53" s="1"/>
      <c r="I53" s="1"/>
      <c r="J53"/>
      <c r="K53"/>
    </row>
    <row r="54" spans="1:11" ht="47.25" hidden="1" x14ac:dyDescent="0.25">
      <c r="A54" s="76" t="s">
        <v>128</v>
      </c>
      <c r="B54" s="7" t="s">
        <v>129</v>
      </c>
      <c r="C54" s="8"/>
      <c r="D54" s="9"/>
      <c r="E54" s="9"/>
      <c r="F54" s="8"/>
      <c r="G54" s="9"/>
      <c r="H54" s="10"/>
      <c r="I54" s="10"/>
      <c r="J54"/>
      <c r="K54"/>
    </row>
    <row r="55" spans="1:11" ht="31.5" hidden="1" x14ac:dyDescent="0.25">
      <c r="A55" s="76" t="s">
        <v>130</v>
      </c>
      <c r="B55" s="7" t="s">
        <v>131</v>
      </c>
      <c r="C55" s="8"/>
      <c r="D55" s="9"/>
      <c r="E55" s="9"/>
      <c r="F55" s="8"/>
      <c r="G55" s="9"/>
      <c r="H55" s="10"/>
      <c r="I55" s="10"/>
      <c r="J55"/>
      <c r="K55"/>
    </row>
    <row r="56" spans="1:11" ht="47.25" hidden="1" x14ac:dyDescent="0.25">
      <c r="A56" s="76" t="s">
        <v>132</v>
      </c>
      <c r="B56" s="7" t="s">
        <v>133</v>
      </c>
      <c r="C56" s="8"/>
      <c r="D56" s="9"/>
      <c r="E56" s="9"/>
      <c r="F56" s="8"/>
      <c r="G56" s="9"/>
      <c r="H56" s="10"/>
      <c r="I56" s="10"/>
      <c r="J56"/>
      <c r="K56"/>
    </row>
    <row r="57" spans="1:11" ht="36.950000000000003" hidden="1" customHeight="1" x14ac:dyDescent="0.25">
      <c r="A57" s="258" t="s">
        <v>134</v>
      </c>
      <c r="B57" s="354" t="s">
        <v>135</v>
      </c>
      <c r="C57" s="355"/>
      <c r="D57" s="355"/>
      <c r="E57" s="355"/>
      <c r="F57" s="355"/>
      <c r="G57" s="356"/>
      <c r="H57" s="235">
        <f>SUM(D58:D60)</f>
        <v>0</v>
      </c>
      <c r="I57" s="235">
        <f>COUNT(D58:D60)*2</f>
        <v>0</v>
      </c>
      <c r="J57" s="228"/>
    </row>
    <row r="58" spans="1:11" ht="31.5" hidden="1" x14ac:dyDescent="0.25">
      <c r="A58" s="115" t="s">
        <v>136</v>
      </c>
      <c r="B58" s="7" t="s">
        <v>137</v>
      </c>
      <c r="C58" s="8" t="s">
        <v>1868</v>
      </c>
      <c r="D58" s="183"/>
      <c r="E58" s="9" t="s">
        <v>100</v>
      </c>
      <c r="F58" s="8"/>
      <c r="G58" s="13"/>
      <c r="H58" s="1"/>
      <c r="I58" s="1"/>
      <c r="J58"/>
      <c r="K58"/>
    </row>
    <row r="59" spans="1:11" ht="31.5" hidden="1" x14ac:dyDescent="0.25">
      <c r="A59" s="115" t="s">
        <v>139</v>
      </c>
      <c r="B59" s="7" t="s">
        <v>140</v>
      </c>
      <c r="C59" s="8" t="s">
        <v>1869</v>
      </c>
      <c r="D59" s="183"/>
      <c r="E59" s="9" t="s">
        <v>100</v>
      </c>
      <c r="F59" s="8"/>
      <c r="G59" s="13"/>
      <c r="H59" s="1"/>
      <c r="I59" s="1"/>
      <c r="J59"/>
      <c r="K59"/>
    </row>
    <row r="60" spans="1:11" ht="47.25" hidden="1" x14ac:dyDescent="0.25">
      <c r="A60" s="115" t="s">
        <v>141</v>
      </c>
      <c r="B60" s="7" t="s">
        <v>142</v>
      </c>
      <c r="C60" s="8" t="s">
        <v>1472</v>
      </c>
      <c r="D60" s="183"/>
      <c r="E60" s="9" t="s">
        <v>1003</v>
      </c>
      <c r="F60" s="8"/>
      <c r="G60" s="13"/>
      <c r="H60" s="1"/>
      <c r="I60" s="1"/>
      <c r="J60"/>
      <c r="K60"/>
    </row>
    <row r="61" spans="1:11" ht="78.75" hidden="1" x14ac:dyDescent="0.25">
      <c r="A61" s="76" t="s">
        <v>143</v>
      </c>
      <c r="B61" s="7" t="s">
        <v>144</v>
      </c>
      <c r="C61" s="8"/>
      <c r="D61" s="9"/>
      <c r="E61" s="9"/>
      <c r="F61" s="8"/>
      <c r="G61" s="9"/>
      <c r="H61" s="10"/>
      <c r="I61" s="10"/>
      <c r="J61"/>
      <c r="K61"/>
    </row>
    <row r="62" spans="1:11" ht="36.950000000000003" customHeight="1" x14ac:dyDescent="0.25">
      <c r="A62" s="243" t="s">
        <v>145</v>
      </c>
      <c r="B62" s="354" t="s">
        <v>146</v>
      </c>
      <c r="C62" s="355"/>
      <c r="D62" s="355"/>
      <c r="E62" s="355"/>
      <c r="F62" s="355"/>
      <c r="G62" s="356"/>
      <c r="H62" s="1">
        <f>SUM(D63:D67)</f>
        <v>2</v>
      </c>
      <c r="I62" s="1">
        <f>COUNT(D63:D67)*2</f>
        <v>2</v>
      </c>
    </row>
    <row r="63" spans="1:11" ht="63" x14ac:dyDescent="0.25">
      <c r="A63" s="243" t="s">
        <v>147</v>
      </c>
      <c r="B63" s="7" t="s">
        <v>148</v>
      </c>
      <c r="C63" s="11" t="s">
        <v>2616</v>
      </c>
      <c r="D63" s="12">
        <v>2</v>
      </c>
      <c r="E63" s="9" t="s">
        <v>150</v>
      </c>
      <c r="F63" s="8"/>
      <c r="G63" s="230"/>
      <c r="H63" s="1"/>
      <c r="I63" s="1"/>
    </row>
    <row r="64" spans="1:11" ht="30" hidden="1" x14ac:dyDescent="0.25">
      <c r="A64" s="115"/>
      <c r="B64" s="7"/>
      <c r="C64" s="8" t="s">
        <v>1870</v>
      </c>
      <c r="D64" s="183"/>
      <c r="E64" s="9" t="s">
        <v>150</v>
      </c>
      <c r="F64" s="8"/>
      <c r="G64" s="13" t="s">
        <v>1871</v>
      </c>
      <c r="H64" s="1"/>
      <c r="I64" s="1"/>
      <c r="J64"/>
      <c r="K64"/>
    </row>
    <row r="65" spans="1:11" ht="15.75" hidden="1" x14ac:dyDescent="0.25">
      <c r="A65" s="115"/>
      <c r="B65" s="7"/>
      <c r="C65" s="8" t="s">
        <v>1872</v>
      </c>
      <c r="D65" s="183"/>
      <c r="E65" s="9" t="s">
        <v>150</v>
      </c>
      <c r="F65" s="8"/>
      <c r="G65" s="13"/>
      <c r="H65" s="1"/>
      <c r="I65" s="1"/>
      <c r="J65"/>
      <c r="K65"/>
    </row>
    <row r="66" spans="1:11" ht="15.75" hidden="1" x14ac:dyDescent="0.25">
      <c r="A66" s="115"/>
      <c r="B66" s="7"/>
      <c r="C66" s="8" t="s">
        <v>1873</v>
      </c>
      <c r="D66" s="183"/>
      <c r="E66" s="9" t="s">
        <v>150</v>
      </c>
      <c r="F66" s="8"/>
      <c r="G66" s="13"/>
      <c r="H66" s="1"/>
      <c r="I66" s="1"/>
      <c r="J66"/>
      <c r="K66"/>
    </row>
    <row r="67" spans="1:11" ht="45" hidden="1" x14ac:dyDescent="0.25">
      <c r="A67" s="115"/>
      <c r="B67" s="7"/>
      <c r="C67" s="8" t="s">
        <v>1874</v>
      </c>
      <c r="D67" s="183"/>
      <c r="E67" s="9" t="s">
        <v>1003</v>
      </c>
      <c r="F67" s="8"/>
      <c r="G67" s="13"/>
      <c r="H67" s="1"/>
      <c r="I67" s="1"/>
      <c r="J67"/>
      <c r="K67"/>
    </row>
    <row r="68" spans="1:11" ht="47.25" hidden="1" x14ac:dyDescent="0.25">
      <c r="A68" s="76" t="s">
        <v>152</v>
      </c>
      <c r="B68" s="7" t="s">
        <v>153</v>
      </c>
      <c r="C68" s="8"/>
      <c r="D68" s="9"/>
      <c r="E68" s="9"/>
      <c r="F68" s="8"/>
      <c r="G68" s="9"/>
      <c r="H68" s="10"/>
      <c r="I68" s="10"/>
      <c r="J68"/>
      <c r="K68"/>
    </row>
    <row r="69" spans="1:11" ht="47.25" hidden="1" x14ac:dyDescent="0.25">
      <c r="A69" s="76" t="s">
        <v>154</v>
      </c>
      <c r="B69" s="7" t="s">
        <v>155</v>
      </c>
      <c r="C69" s="8"/>
      <c r="D69" s="9"/>
      <c r="E69" s="9"/>
      <c r="F69" s="8"/>
      <c r="G69" s="9"/>
      <c r="H69" s="10"/>
      <c r="I69" s="10"/>
      <c r="J69"/>
      <c r="K69"/>
    </row>
    <row r="70" spans="1:11" ht="63" hidden="1" x14ac:dyDescent="0.25">
      <c r="A70" s="76" t="s">
        <v>156</v>
      </c>
      <c r="B70" s="7" t="s">
        <v>157</v>
      </c>
      <c r="C70" s="8"/>
      <c r="D70" s="9"/>
      <c r="E70" s="9"/>
      <c r="F70" s="8"/>
      <c r="G70" s="9"/>
      <c r="H70" s="10"/>
      <c r="I70" s="10"/>
      <c r="J70"/>
      <c r="K70"/>
    </row>
    <row r="71" spans="1:11" ht="63" hidden="1" x14ac:dyDescent="0.25">
      <c r="A71" s="76" t="s">
        <v>158</v>
      </c>
      <c r="B71" s="7" t="s">
        <v>159</v>
      </c>
      <c r="C71" s="8"/>
      <c r="D71" s="9"/>
      <c r="E71" s="9"/>
      <c r="F71" s="8"/>
      <c r="G71" s="9"/>
      <c r="H71" s="10"/>
      <c r="I71" s="10"/>
      <c r="J71"/>
      <c r="K71"/>
    </row>
    <row r="72" spans="1:11" ht="18.75" x14ac:dyDescent="0.25">
      <c r="A72" s="243"/>
      <c r="B72" s="363" t="s">
        <v>160</v>
      </c>
      <c r="C72" s="364"/>
      <c r="D72" s="364"/>
      <c r="E72" s="364"/>
      <c r="F72" s="364"/>
      <c r="G72" s="365"/>
      <c r="H72" s="1">
        <f>H73+H82+H87+H94</f>
        <v>14</v>
      </c>
      <c r="I72" s="1">
        <f>I73+I82+I87+I94</f>
        <v>14</v>
      </c>
    </row>
    <row r="73" spans="1:11" ht="36.950000000000003" customHeight="1" x14ac:dyDescent="0.25">
      <c r="A73" s="243" t="s">
        <v>161</v>
      </c>
      <c r="B73" s="354" t="s">
        <v>162</v>
      </c>
      <c r="C73" s="355"/>
      <c r="D73" s="355"/>
      <c r="E73" s="355"/>
      <c r="F73" s="355"/>
      <c r="G73" s="356"/>
      <c r="H73" s="1">
        <f>SUM(D74:D80)</f>
        <v>6</v>
      </c>
      <c r="I73" s="1">
        <f>COUNT(D74:D80)*2</f>
        <v>6</v>
      </c>
    </row>
    <row r="74" spans="1:11" ht="45" x14ac:dyDescent="0.25">
      <c r="A74" s="243" t="s">
        <v>163</v>
      </c>
      <c r="B74" s="7" t="s">
        <v>164</v>
      </c>
      <c r="C74" s="8" t="s">
        <v>1875</v>
      </c>
      <c r="D74" s="12">
        <v>2</v>
      </c>
      <c r="E74" s="9" t="s">
        <v>127</v>
      </c>
      <c r="F74" s="67" t="s">
        <v>1876</v>
      </c>
      <c r="G74" s="230"/>
      <c r="H74" s="1"/>
      <c r="I74" s="1"/>
    </row>
    <row r="75" spans="1:11" ht="45" x14ac:dyDescent="0.25">
      <c r="A75" s="243" t="s">
        <v>167</v>
      </c>
      <c r="B75" s="75" t="s">
        <v>168</v>
      </c>
      <c r="C75" s="8" t="s">
        <v>1877</v>
      </c>
      <c r="D75" s="12">
        <v>2</v>
      </c>
      <c r="E75" s="9" t="s">
        <v>100</v>
      </c>
      <c r="F75" s="8" t="s">
        <v>1878</v>
      </c>
      <c r="G75" s="230"/>
      <c r="H75" s="1"/>
      <c r="I75" s="1"/>
    </row>
    <row r="76" spans="1:11" ht="45" hidden="1" x14ac:dyDescent="0.25">
      <c r="A76" s="115"/>
      <c r="B76" s="32"/>
      <c r="C76" s="8" t="s">
        <v>1879</v>
      </c>
      <c r="D76" s="183"/>
      <c r="E76" s="9" t="s">
        <v>100</v>
      </c>
      <c r="F76" s="8"/>
      <c r="G76" s="13" t="s">
        <v>1880</v>
      </c>
      <c r="H76" s="1"/>
      <c r="I76" s="1"/>
      <c r="J76"/>
      <c r="K76"/>
    </row>
    <row r="77" spans="1:11" ht="31.5" x14ac:dyDescent="0.25">
      <c r="A77" s="243" t="s">
        <v>172</v>
      </c>
      <c r="B77" s="7" t="s">
        <v>173</v>
      </c>
      <c r="C77" s="8" t="s">
        <v>1881</v>
      </c>
      <c r="D77" s="12">
        <v>2</v>
      </c>
      <c r="E77" s="9" t="s">
        <v>100</v>
      </c>
      <c r="G77" s="230"/>
      <c r="H77" s="1"/>
      <c r="I77" s="1"/>
    </row>
    <row r="78" spans="1:11" ht="60" hidden="1" x14ac:dyDescent="0.25">
      <c r="A78" s="115"/>
      <c r="B78" s="7"/>
      <c r="C78" s="8" t="s">
        <v>1882</v>
      </c>
      <c r="D78" s="183"/>
      <c r="E78" s="9" t="s">
        <v>100</v>
      </c>
      <c r="F78" s="8"/>
      <c r="G78" s="13"/>
      <c r="H78" s="1"/>
      <c r="I78" s="1"/>
      <c r="J78"/>
      <c r="K78"/>
    </row>
    <row r="79" spans="1:11" ht="45" hidden="1" x14ac:dyDescent="0.25">
      <c r="A79" s="115"/>
      <c r="B79" s="7"/>
      <c r="C79" s="8" t="s">
        <v>1883</v>
      </c>
      <c r="D79" s="183"/>
      <c r="E79" s="9" t="s">
        <v>100</v>
      </c>
      <c r="F79" s="8"/>
      <c r="G79" s="13"/>
      <c r="H79" s="1"/>
      <c r="I79" s="1"/>
      <c r="J79"/>
      <c r="K79"/>
    </row>
    <row r="80" spans="1:11" ht="90" hidden="1" x14ac:dyDescent="0.25">
      <c r="A80" s="115" t="s">
        <v>182</v>
      </c>
      <c r="B80" s="7" t="s">
        <v>183</v>
      </c>
      <c r="C80" s="8" t="s">
        <v>1884</v>
      </c>
      <c r="D80" s="183"/>
      <c r="E80" s="9" t="s">
        <v>127</v>
      </c>
      <c r="F80" s="8" t="s">
        <v>1885</v>
      </c>
      <c r="G80" s="13" t="s">
        <v>1886</v>
      </c>
      <c r="H80" s="1"/>
      <c r="I80" s="1"/>
      <c r="J80"/>
      <c r="K80"/>
    </row>
    <row r="81" spans="1:11" ht="47.25" hidden="1" x14ac:dyDescent="0.25">
      <c r="A81" s="76" t="s">
        <v>184</v>
      </c>
      <c r="B81" s="7" t="s">
        <v>185</v>
      </c>
      <c r="C81" s="8"/>
      <c r="D81" s="9"/>
      <c r="E81" s="9"/>
      <c r="F81" s="8"/>
      <c r="G81" s="9"/>
      <c r="H81" s="10"/>
      <c r="I81" s="10"/>
      <c r="J81"/>
      <c r="K81"/>
    </row>
    <row r="82" spans="1:11" ht="36.950000000000003" customHeight="1" x14ac:dyDescent="0.25">
      <c r="A82" s="243" t="s">
        <v>186</v>
      </c>
      <c r="B82" s="354" t="s">
        <v>187</v>
      </c>
      <c r="C82" s="355"/>
      <c r="D82" s="355"/>
      <c r="E82" s="355"/>
      <c r="F82" s="355"/>
      <c r="G82" s="356"/>
      <c r="H82" s="1">
        <f>SUM(D84:D86)</f>
        <v>4</v>
      </c>
      <c r="I82" s="1">
        <f>COUNT(D84:D86)*2</f>
        <v>4</v>
      </c>
    </row>
    <row r="83" spans="1:11" ht="31.5" hidden="1" x14ac:dyDescent="0.25">
      <c r="A83" s="76" t="s">
        <v>188</v>
      </c>
      <c r="B83" s="32" t="s">
        <v>189</v>
      </c>
      <c r="C83" s="8"/>
      <c r="D83" s="9"/>
      <c r="E83" s="9"/>
      <c r="F83" s="8"/>
      <c r="G83" s="9"/>
      <c r="H83" s="10"/>
      <c r="I83" s="10"/>
      <c r="J83"/>
      <c r="K83"/>
    </row>
    <row r="84" spans="1:11" ht="45" x14ac:dyDescent="0.25">
      <c r="A84" s="243" t="s">
        <v>190</v>
      </c>
      <c r="B84" s="32" t="s">
        <v>191</v>
      </c>
      <c r="C84" s="120" t="s">
        <v>1887</v>
      </c>
      <c r="D84" s="12">
        <v>2</v>
      </c>
      <c r="E84" s="34" t="s">
        <v>100</v>
      </c>
      <c r="F84" s="8" t="s">
        <v>1888</v>
      </c>
      <c r="G84" s="230"/>
      <c r="H84" s="1"/>
      <c r="I84" s="1"/>
    </row>
    <row r="85" spans="1:11" ht="31.5" hidden="1" x14ac:dyDescent="0.25">
      <c r="A85" s="115" t="s">
        <v>194</v>
      </c>
      <c r="B85" s="32" t="s">
        <v>195</v>
      </c>
      <c r="C85" s="36" t="s">
        <v>196</v>
      </c>
      <c r="D85" s="185"/>
      <c r="E85" s="34" t="s">
        <v>100</v>
      </c>
      <c r="F85" s="67"/>
      <c r="G85" s="13"/>
      <c r="H85" s="1"/>
      <c r="I85" s="1"/>
      <c r="J85"/>
      <c r="K85"/>
    </row>
    <row r="86" spans="1:11" ht="47.25" x14ac:dyDescent="0.25">
      <c r="A86" s="243" t="s">
        <v>197</v>
      </c>
      <c r="B86" s="32" t="s">
        <v>198</v>
      </c>
      <c r="C86" s="8" t="s">
        <v>1889</v>
      </c>
      <c r="D86" s="12">
        <v>2</v>
      </c>
      <c r="E86" s="34" t="s">
        <v>100</v>
      </c>
      <c r="F86" s="8"/>
      <c r="G86" s="230"/>
      <c r="H86" s="1"/>
      <c r="I86" s="1"/>
    </row>
    <row r="87" spans="1:11" ht="36.950000000000003" customHeight="1" x14ac:dyDescent="0.25">
      <c r="A87" s="243" t="s">
        <v>200</v>
      </c>
      <c r="B87" s="354" t="s">
        <v>201</v>
      </c>
      <c r="C87" s="355"/>
      <c r="D87" s="355"/>
      <c r="E87" s="355"/>
      <c r="F87" s="355"/>
      <c r="G87" s="356"/>
      <c r="H87" s="1">
        <f>SUM(D88:D93)</f>
        <v>2</v>
      </c>
      <c r="I87" s="1">
        <f>COUNT(D88:D93)*2</f>
        <v>2</v>
      </c>
    </row>
    <row r="88" spans="1:11" ht="47.25" x14ac:dyDescent="0.25">
      <c r="A88" s="243" t="s">
        <v>202</v>
      </c>
      <c r="B88" s="7" t="s">
        <v>203</v>
      </c>
      <c r="C88" s="8" t="s">
        <v>1890</v>
      </c>
      <c r="D88" s="12">
        <v>2</v>
      </c>
      <c r="E88" s="9" t="s">
        <v>205</v>
      </c>
      <c r="F88" s="8"/>
      <c r="G88" s="230"/>
      <c r="H88" s="1"/>
      <c r="I88" s="1"/>
    </row>
    <row r="89" spans="1:11" ht="47.25" hidden="1" x14ac:dyDescent="0.25">
      <c r="A89" s="76" t="s">
        <v>206</v>
      </c>
      <c r="B89" s="7" t="s">
        <v>207</v>
      </c>
      <c r="C89" s="8"/>
      <c r="D89" s="9"/>
      <c r="E89" s="9"/>
      <c r="F89" s="8"/>
      <c r="G89" s="13"/>
      <c r="H89" s="10"/>
      <c r="I89" s="10"/>
      <c r="J89"/>
      <c r="K89"/>
    </row>
    <row r="90" spans="1:11" ht="31.5" hidden="1" x14ac:dyDescent="0.25">
      <c r="A90" s="76" t="s">
        <v>210</v>
      </c>
      <c r="B90" s="7" t="s">
        <v>211</v>
      </c>
      <c r="C90" s="8"/>
      <c r="D90" s="9"/>
      <c r="E90" s="9"/>
      <c r="F90" s="8"/>
      <c r="G90" s="13"/>
      <c r="H90" s="10"/>
      <c r="I90" s="10"/>
      <c r="J90"/>
      <c r="K90"/>
    </row>
    <row r="91" spans="1:11" ht="15.75" hidden="1" x14ac:dyDescent="0.25">
      <c r="A91" s="76" t="s">
        <v>212</v>
      </c>
      <c r="B91" s="7" t="s">
        <v>213</v>
      </c>
      <c r="C91" s="8"/>
      <c r="D91" s="9"/>
      <c r="E91" s="9"/>
      <c r="F91" s="8"/>
      <c r="G91" s="13"/>
      <c r="H91" s="10"/>
      <c r="I91" s="10"/>
      <c r="J91"/>
      <c r="K91"/>
    </row>
    <row r="92" spans="1:11" ht="47.25" hidden="1" x14ac:dyDescent="0.25">
      <c r="A92" s="76" t="s">
        <v>214</v>
      </c>
      <c r="B92" s="31" t="s">
        <v>215</v>
      </c>
      <c r="C92" s="8"/>
      <c r="D92" s="9"/>
      <c r="E92" s="9"/>
      <c r="F92" s="8"/>
      <c r="G92" s="13"/>
      <c r="H92" s="10"/>
      <c r="I92" s="10"/>
      <c r="J92"/>
      <c r="K92"/>
    </row>
    <row r="93" spans="1:11" ht="31.5" hidden="1" x14ac:dyDescent="0.25">
      <c r="A93" s="115" t="s">
        <v>221</v>
      </c>
      <c r="B93" s="31" t="s">
        <v>222</v>
      </c>
      <c r="C93" s="8" t="s">
        <v>1891</v>
      </c>
      <c r="D93" s="183"/>
      <c r="E93" s="9" t="s">
        <v>125</v>
      </c>
      <c r="F93" s="8"/>
      <c r="G93" s="13"/>
      <c r="H93" s="1"/>
      <c r="I93" s="1"/>
      <c r="J93"/>
      <c r="K93"/>
    </row>
    <row r="94" spans="1:11" ht="36.950000000000003" customHeight="1" x14ac:dyDescent="0.25">
      <c r="A94" s="243" t="s">
        <v>231</v>
      </c>
      <c r="B94" s="354" t="s">
        <v>232</v>
      </c>
      <c r="C94" s="355"/>
      <c r="D94" s="355"/>
      <c r="E94" s="355"/>
      <c r="F94" s="355"/>
      <c r="G94" s="356"/>
      <c r="H94" s="1">
        <f>SUM(D97)</f>
        <v>2</v>
      </c>
      <c r="I94" s="1">
        <f>COUNT(D97)*2</f>
        <v>2</v>
      </c>
    </row>
    <row r="95" spans="1:11" ht="31.5" hidden="1" x14ac:dyDescent="0.25">
      <c r="A95" s="76" t="s">
        <v>233</v>
      </c>
      <c r="B95" s="7" t="s">
        <v>234</v>
      </c>
      <c r="C95" s="8"/>
      <c r="D95" s="9"/>
      <c r="E95" s="9"/>
      <c r="F95" s="8"/>
      <c r="G95" s="9"/>
      <c r="H95" s="10"/>
      <c r="I95" s="10"/>
      <c r="J95"/>
      <c r="K95"/>
    </row>
    <row r="96" spans="1:11" ht="31.5" hidden="1" x14ac:dyDescent="0.25">
      <c r="A96" s="76" t="s">
        <v>252</v>
      </c>
      <c r="B96" s="7" t="s">
        <v>253</v>
      </c>
      <c r="C96" s="8"/>
      <c r="D96" s="9"/>
      <c r="E96" s="34"/>
      <c r="F96" s="8"/>
      <c r="G96" s="9"/>
      <c r="H96" s="10"/>
      <c r="I96" s="10"/>
      <c r="J96"/>
      <c r="K96"/>
    </row>
    <row r="97" spans="1:11" ht="120" x14ac:dyDescent="0.25">
      <c r="A97" s="243" t="s">
        <v>260</v>
      </c>
      <c r="B97" s="32" t="s">
        <v>261</v>
      </c>
      <c r="C97" s="8" t="s">
        <v>1892</v>
      </c>
      <c r="D97" s="12">
        <v>2</v>
      </c>
      <c r="E97" s="9" t="s">
        <v>100</v>
      </c>
      <c r="F97" s="8" t="s">
        <v>1893</v>
      </c>
      <c r="G97" s="230"/>
      <c r="H97" s="1"/>
      <c r="I97" s="1"/>
    </row>
    <row r="98" spans="1:11" ht="15.75" hidden="1" x14ac:dyDescent="0.25">
      <c r="A98" s="76" t="s">
        <v>264</v>
      </c>
      <c r="B98" s="366" t="s">
        <v>265</v>
      </c>
      <c r="C98" s="367"/>
      <c r="D98" s="367"/>
      <c r="E98" s="367"/>
      <c r="F98" s="367"/>
      <c r="G98" s="368"/>
      <c r="H98" s="10"/>
      <c r="I98" s="10"/>
      <c r="J98"/>
      <c r="K98"/>
    </row>
    <row r="99" spans="1:11" ht="47.25" hidden="1" x14ac:dyDescent="0.25">
      <c r="A99" s="76" t="s">
        <v>266</v>
      </c>
      <c r="B99" s="7" t="s">
        <v>267</v>
      </c>
      <c r="C99" s="8"/>
      <c r="D99" s="9"/>
      <c r="E99" s="9"/>
      <c r="F99" s="8"/>
      <c r="G99" s="9"/>
      <c r="H99" s="10"/>
      <c r="I99" s="10"/>
      <c r="J99"/>
      <c r="K99"/>
    </row>
    <row r="100" spans="1:11" ht="47.25" hidden="1" x14ac:dyDescent="0.25">
      <c r="A100" s="76" t="s">
        <v>270</v>
      </c>
      <c r="B100" s="7" t="s">
        <v>271</v>
      </c>
      <c r="C100" s="8"/>
      <c r="D100" s="9"/>
      <c r="E100" s="9"/>
      <c r="F100" s="8"/>
      <c r="G100" s="9"/>
      <c r="H100" s="10"/>
      <c r="I100" s="10"/>
      <c r="J100"/>
      <c r="K100"/>
    </row>
    <row r="101" spans="1:11" ht="47.25" hidden="1" x14ac:dyDescent="0.25">
      <c r="A101" s="76" t="s">
        <v>282</v>
      </c>
      <c r="B101" s="7" t="s">
        <v>283</v>
      </c>
      <c r="C101" s="8"/>
      <c r="D101" s="9"/>
      <c r="E101" s="9"/>
      <c r="F101" s="8"/>
      <c r="G101" s="9"/>
      <c r="H101" s="10"/>
      <c r="I101" s="10"/>
      <c r="J101"/>
      <c r="K101"/>
    </row>
    <row r="102" spans="1:11" ht="47.25" hidden="1" x14ac:dyDescent="0.25">
      <c r="A102" s="76" t="s">
        <v>286</v>
      </c>
      <c r="B102" s="7" t="s">
        <v>287</v>
      </c>
      <c r="C102" s="8"/>
      <c r="D102" s="9"/>
      <c r="E102" s="9"/>
      <c r="F102" s="8"/>
      <c r="G102" s="9"/>
      <c r="H102" s="10"/>
      <c r="I102" s="10"/>
      <c r="J102"/>
      <c r="K102"/>
    </row>
    <row r="103" spans="1:11" ht="15.75" hidden="1" x14ac:dyDescent="0.25">
      <c r="A103" s="76" t="s">
        <v>292</v>
      </c>
      <c r="B103" s="7" t="s">
        <v>1123</v>
      </c>
      <c r="C103" s="8"/>
      <c r="D103" s="9"/>
      <c r="E103" s="9"/>
      <c r="F103" s="8"/>
      <c r="G103" s="9"/>
      <c r="H103" s="10"/>
      <c r="I103" s="10"/>
      <c r="J103"/>
      <c r="K103"/>
    </row>
    <row r="104" spans="1:11" ht="47.25" hidden="1" x14ac:dyDescent="0.25">
      <c r="A104" s="76" t="s">
        <v>296</v>
      </c>
      <c r="B104" s="31" t="s">
        <v>297</v>
      </c>
      <c r="C104" s="8"/>
      <c r="D104" s="9"/>
      <c r="E104" s="9"/>
      <c r="F104" s="8"/>
      <c r="G104" s="9"/>
      <c r="H104" s="10"/>
      <c r="I104" s="10"/>
      <c r="J104"/>
      <c r="K104"/>
    </row>
    <row r="105" spans="1:11" ht="47.25" hidden="1" x14ac:dyDescent="0.25">
      <c r="A105" s="76" t="s">
        <v>300</v>
      </c>
      <c r="B105" s="7" t="s">
        <v>301</v>
      </c>
      <c r="C105" s="8"/>
      <c r="D105" s="9"/>
      <c r="E105" s="9"/>
      <c r="F105" s="8"/>
      <c r="G105" s="9"/>
      <c r="H105" s="10"/>
      <c r="I105" s="10"/>
      <c r="J105"/>
      <c r="K105"/>
    </row>
    <row r="106" spans="1:11" ht="18.75" x14ac:dyDescent="0.25">
      <c r="A106" s="243"/>
      <c r="B106" s="363" t="s">
        <v>310</v>
      </c>
      <c r="C106" s="364"/>
      <c r="D106" s="364"/>
      <c r="E106" s="364"/>
      <c r="F106" s="364"/>
      <c r="G106" s="365"/>
      <c r="H106" s="1">
        <f>H107</f>
        <v>4</v>
      </c>
      <c r="I106" s="1">
        <f>I107</f>
        <v>4</v>
      </c>
    </row>
    <row r="107" spans="1:11" ht="36.950000000000003" customHeight="1" x14ac:dyDescent="0.25">
      <c r="A107" s="243" t="s">
        <v>311</v>
      </c>
      <c r="B107" s="354" t="s">
        <v>312</v>
      </c>
      <c r="C107" s="355"/>
      <c r="D107" s="355"/>
      <c r="E107" s="355"/>
      <c r="F107" s="355"/>
      <c r="G107" s="356"/>
      <c r="H107" s="1">
        <f>SUM(D112:D119)</f>
        <v>4</v>
      </c>
      <c r="I107" s="1">
        <f>COUNT(D112:D119)*2</f>
        <v>4</v>
      </c>
    </row>
    <row r="108" spans="1:11" ht="31.5" hidden="1" x14ac:dyDescent="0.25">
      <c r="A108" s="76" t="s">
        <v>313</v>
      </c>
      <c r="B108" s="32" t="s">
        <v>314</v>
      </c>
      <c r="C108" s="8"/>
      <c r="D108" s="9"/>
      <c r="E108" s="9"/>
      <c r="F108" s="8"/>
      <c r="G108" s="9"/>
      <c r="H108" s="10"/>
      <c r="I108" s="10"/>
      <c r="J108"/>
      <c r="K108"/>
    </row>
    <row r="109" spans="1:11" ht="31.5" hidden="1" x14ac:dyDescent="0.25">
      <c r="A109" s="76" t="s">
        <v>319</v>
      </c>
      <c r="B109" s="7" t="s">
        <v>320</v>
      </c>
      <c r="C109" s="8"/>
      <c r="D109" s="9"/>
      <c r="E109" s="9"/>
      <c r="F109" s="8"/>
      <c r="G109" s="9"/>
      <c r="H109" s="10"/>
      <c r="I109" s="10"/>
      <c r="J109"/>
      <c r="K109"/>
    </row>
    <row r="110" spans="1:11" ht="47.25" hidden="1" x14ac:dyDescent="0.25">
      <c r="A110" s="76" t="s">
        <v>324</v>
      </c>
      <c r="B110" s="7" t="s">
        <v>325</v>
      </c>
      <c r="C110" s="8"/>
      <c r="D110" s="9"/>
      <c r="E110" s="9"/>
      <c r="F110" s="8"/>
      <c r="G110" s="9"/>
      <c r="H110" s="10"/>
      <c r="I110" s="10"/>
      <c r="J110"/>
      <c r="K110"/>
    </row>
    <row r="111" spans="1:11" ht="31.5" hidden="1" x14ac:dyDescent="0.25">
      <c r="A111" s="115" t="s">
        <v>327</v>
      </c>
      <c r="B111" s="7" t="s">
        <v>328</v>
      </c>
      <c r="C111" s="8"/>
      <c r="D111" s="9"/>
      <c r="E111" s="9"/>
      <c r="F111" s="8"/>
      <c r="G111" s="9"/>
      <c r="H111" s="10"/>
      <c r="I111" s="10"/>
      <c r="J111"/>
      <c r="K111"/>
    </row>
    <row r="112" spans="1:11" ht="47.25" hidden="1" x14ac:dyDescent="0.25">
      <c r="A112" s="115" t="s">
        <v>329</v>
      </c>
      <c r="B112" s="7" t="s">
        <v>330</v>
      </c>
      <c r="C112" s="8" t="s">
        <v>1894</v>
      </c>
      <c r="D112" s="183"/>
      <c r="E112" s="9" t="s">
        <v>127</v>
      </c>
      <c r="F112" s="8"/>
      <c r="G112" s="13"/>
      <c r="H112" s="1"/>
      <c r="I112" s="1"/>
      <c r="J112"/>
      <c r="K112"/>
    </row>
    <row r="113" spans="1:11" ht="31.5" hidden="1" x14ac:dyDescent="0.25">
      <c r="A113" s="76" t="s">
        <v>332</v>
      </c>
      <c r="B113" s="32" t="s">
        <v>333</v>
      </c>
      <c r="C113" s="8"/>
      <c r="D113" s="9"/>
      <c r="E113" s="9"/>
      <c r="F113" s="8"/>
      <c r="G113" s="13"/>
      <c r="H113" s="10"/>
      <c r="I113" s="10"/>
      <c r="J113"/>
      <c r="K113"/>
    </row>
    <row r="114" spans="1:11" ht="45" x14ac:dyDescent="0.25">
      <c r="A114" s="243" t="s">
        <v>335</v>
      </c>
      <c r="B114" s="32" t="s">
        <v>336</v>
      </c>
      <c r="C114" s="8" t="s">
        <v>1895</v>
      </c>
      <c r="D114" s="12">
        <v>2</v>
      </c>
      <c r="E114" s="9" t="s">
        <v>100</v>
      </c>
      <c r="F114" s="8" t="s">
        <v>338</v>
      </c>
      <c r="G114" s="230"/>
      <c r="H114" s="1"/>
      <c r="I114" s="1"/>
    </row>
    <row r="115" spans="1:11" ht="30" hidden="1" x14ac:dyDescent="0.25">
      <c r="A115" s="115"/>
      <c r="B115" s="32"/>
      <c r="C115" s="33" t="s">
        <v>339</v>
      </c>
      <c r="D115" s="183"/>
      <c r="E115" s="9" t="s">
        <v>100</v>
      </c>
      <c r="F115" s="8"/>
      <c r="G115" s="13"/>
      <c r="H115" s="1"/>
      <c r="I115" s="1"/>
      <c r="J115"/>
      <c r="K115"/>
    </row>
    <row r="116" spans="1:11" ht="45" hidden="1" x14ac:dyDescent="0.25">
      <c r="A116" s="115"/>
      <c r="B116" s="32"/>
      <c r="C116" s="67" t="s">
        <v>340</v>
      </c>
      <c r="D116" s="183"/>
      <c r="E116" s="9" t="s">
        <v>100</v>
      </c>
      <c r="F116" s="8"/>
      <c r="G116" s="13"/>
      <c r="H116" s="1"/>
      <c r="I116" s="1"/>
      <c r="J116"/>
      <c r="K116"/>
    </row>
    <row r="117" spans="1:11" ht="45" hidden="1" x14ac:dyDescent="0.25">
      <c r="A117" s="115" t="s">
        <v>341</v>
      </c>
      <c r="B117" s="7" t="s">
        <v>342</v>
      </c>
      <c r="C117" s="8" t="s">
        <v>1896</v>
      </c>
      <c r="D117" s="183"/>
      <c r="E117" s="9" t="s">
        <v>100</v>
      </c>
      <c r="F117" s="8"/>
      <c r="G117" s="13"/>
      <c r="H117" s="1"/>
      <c r="I117" s="1"/>
      <c r="J117"/>
      <c r="K117"/>
    </row>
    <row r="118" spans="1:11" ht="31.5" hidden="1" x14ac:dyDescent="0.25">
      <c r="A118" s="76" t="s">
        <v>344</v>
      </c>
      <c r="B118" s="7" t="s">
        <v>345</v>
      </c>
      <c r="C118" s="8"/>
      <c r="D118" s="9"/>
      <c r="E118" s="9"/>
      <c r="F118" s="8"/>
      <c r="G118" s="13"/>
      <c r="H118" s="10"/>
      <c r="I118" s="10"/>
      <c r="J118"/>
      <c r="K118"/>
    </row>
    <row r="119" spans="1:11" ht="31.5" x14ac:dyDescent="0.25">
      <c r="A119" s="243" t="s">
        <v>346</v>
      </c>
      <c r="B119" s="7" t="s">
        <v>347</v>
      </c>
      <c r="C119" s="136" t="s">
        <v>1897</v>
      </c>
      <c r="D119" s="12">
        <v>2</v>
      </c>
      <c r="E119" s="9" t="s">
        <v>100</v>
      </c>
      <c r="F119" s="8"/>
      <c r="G119" s="230"/>
      <c r="H119" s="1"/>
      <c r="I119" s="1"/>
    </row>
    <row r="120" spans="1:11" ht="31.5" hidden="1" x14ac:dyDescent="0.25">
      <c r="A120" s="76" t="s">
        <v>349</v>
      </c>
      <c r="B120" s="7" t="s">
        <v>350</v>
      </c>
      <c r="C120" s="8"/>
      <c r="D120" s="9"/>
      <c r="E120" s="9"/>
      <c r="F120" s="8"/>
      <c r="G120" s="9"/>
      <c r="H120" s="10"/>
      <c r="I120" s="10"/>
      <c r="J120"/>
      <c r="K120"/>
    </row>
    <row r="121" spans="1:11" ht="31.5" hidden="1" x14ac:dyDescent="0.25">
      <c r="A121" s="76" t="s">
        <v>351</v>
      </c>
      <c r="B121" s="7" t="s">
        <v>352</v>
      </c>
      <c r="C121" s="8"/>
      <c r="D121" s="9"/>
      <c r="E121" s="9"/>
      <c r="F121" s="8"/>
      <c r="G121" s="9"/>
      <c r="H121" s="10"/>
      <c r="I121" s="10"/>
      <c r="J121"/>
      <c r="K121"/>
    </row>
    <row r="122" spans="1:11" ht="30" hidden="1" x14ac:dyDescent="0.25">
      <c r="A122" s="76" t="s">
        <v>353</v>
      </c>
      <c r="B122" s="36" t="s">
        <v>354</v>
      </c>
      <c r="C122" s="8"/>
      <c r="D122" s="9"/>
      <c r="E122" s="9"/>
      <c r="F122" s="8"/>
      <c r="G122" s="9"/>
      <c r="H122" s="10"/>
      <c r="I122" s="10"/>
      <c r="J122"/>
      <c r="K122"/>
    </row>
    <row r="123" spans="1:11" ht="20.25" hidden="1" customHeight="1" x14ac:dyDescent="0.25">
      <c r="A123" s="76" t="s">
        <v>355</v>
      </c>
      <c r="B123" s="366" t="s">
        <v>356</v>
      </c>
      <c r="C123" s="367"/>
      <c r="D123" s="367"/>
      <c r="E123" s="367"/>
      <c r="F123" s="367"/>
      <c r="G123" s="368"/>
      <c r="H123" s="10"/>
      <c r="I123" s="10"/>
      <c r="J123"/>
      <c r="K123"/>
    </row>
    <row r="124" spans="1:11" ht="47.25" hidden="1" x14ac:dyDescent="0.25">
      <c r="A124" s="76" t="s">
        <v>357</v>
      </c>
      <c r="B124" s="7" t="s">
        <v>358</v>
      </c>
      <c r="C124" s="8"/>
      <c r="D124" s="9"/>
      <c r="E124" s="9"/>
      <c r="F124" s="8"/>
      <c r="G124" s="9"/>
      <c r="H124" s="10"/>
      <c r="I124" s="10"/>
      <c r="J124"/>
      <c r="K124"/>
    </row>
    <row r="125" spans="1:11" ht="31.5" hidden="1" x14ac:dyDescent="0.25">
      <c r="A125" s="76" t="s">
        <v>360</v>
      </c>
      <c r="B125" s="7" t="s">
        <v>361</v>
      </c>
      <c r="C125" s="8"/>
      <c r="D125" s="9"/>
      <c r="E125" s="9"/>
      <c r="F125" s="8"/>
      <c r="G125" s="9"/>
      <c r="H125" s="10"/>
      <c r="I125" s="10"/>
      <c r="J125"/>
      <c r="K125"/>
    </row>
    <row r="126" spans="1:11" ht="31.5" hidden="1" x14ac:dyDescent="0.25">
      <c r="A126" s="76" t="s">
        <v>363</v>
      </c>
      <c r="B126" s="7" t="s">
        <v>364</v>
      </c>
      <c r="C126" s="8"/>
      <c r="D126" s="9"/>
      <c r="E126" s="9"/>
      <c r="F126" s="8"/>
      <c r="G126" s="9"/>
      <c r="H126" s="10"/>
      <c r="I126" s="10"/>
      <c r="J126"/>
      <c r="K126"/>
    </row>
    <row r="127" spans="1:11" ht="31.5" hidden="1" x14ac:dyDescent="0.25">
      <c r="A127" s="76" t="s">
        <v>369</v>
      </c>
      <c r="B127" s="32" t="s">
        <v>370</v>
      </c>
      <c r="C127" s="8"/>
      <c r="D127" s="9"/>
      <c r="E127" s="9"/>
      <c r="F127" s="8"/>
      <c r="G127" s="9"/>
      <c r="H127" s="10"/>
      <c r="I127" s="10"/>
      <c r="J127"/>
      <c r="K127"/>
    </row>
    <row r="128" spans="1:11" ht="47.25" hidden="1" x14ac:dyDescent="0.25">
      <c r="A128" s="76" t="s">
        <v>372</v>
      </c>
      <c r="B128" s="7" t="s">
        <v>373</v>
      </c>
      <c r="C128" s="8"/>
      <c r="D128" s="9"/>
      <c r="E128" s="9"/>
      <c r="F128" s="8"/>
      <c r="G128" s="9"/>
      <c r="H128" s="10"/>
      <c r="I128" s="10"/>
      <c r="J128"/>
      <c r="K128"/>
    </row>
    <row r="129" spans="1:9" customFormat="1" ht="15.75" hidden="1" x14ac:dyDescent="0.25">
      <c r="A129" s="76" t="s">
        <v>376</v>
      </c>
      <c r="B129" s="366" t="s">
        <v>377</v>
      </c>
      <c r="C129" s="367"/>
      <c r="D129" s="367"/>
      <c r="E129" s="367"/>
      <c r="F129" s="367"/>
      <c r="G129" s="368"/>
      <c r="H129" s="10"/>
      <c r="I129" s="10"/>
    </row>
    <row r="130" spans="1:9" customFormat="1" ht="47.25" hidden="1" x14ac:dyDescent="0.25">
      <c r="A130" s="76" t="s">
        <v>378</v>
      </c>
      <c r="B130" s="7" t="s">
        <v>379</v>
      </c>
      <c r="C130" s="8"/>
      <c r="D130" s="9"/>
      <c r="E130" s="9"/>
      <c r="F130" s="8"/>
      <c r="G130" s="9"/>
      <c r="H130" s="10"/>
      <c r="I130" s="10"/>
    </row>
    <row r="131" spans="1:9" customFormat="1" ht="47.25" hidden="1" x14ac:dyDescent="0.25">
      <c r="A131" s="76" t="s">
        <v>380</v>
      </c>
      <c r="B131" s="7" t="s">
        <v>381</v>
      </c>
      <c r="C131" s="8"/>
      <c r="D131" s="9"/>
      <c r="E131" s="9"/>
      <c r="F131" s="8"/>
      <c r="G131" s="9"/>
      <c r="H131" s="10"/>
      <c r="I131" s="10"/>
    </row>
    <row r="132" spans="1:9" customFormat="1" ht="47.25" hidden="1" x14ac:dyDescent="0.25">
      <c r="A132" s="76" t="s">
        <v>384</v>
      </c>
      <c r="B132" s="7" t="s">
        <v>385</v>
      </c>
      <c r="C132" s="8"/>
      <c r="D132" s="9"/>
      <c r="E132" s="9"/>
      <c r="F132" s="8"/>
      <c r="G132" s="9"/>
      <c r="H132" s="10"/>
      <c r="I132" s="10"/>
    </row>
    <row r="133" spans="1:9" customFormat="1" ht="31.5" hidden="1" x14ac:dyDescent="0.25">
      <c r="A133" s="76" t="s">
        <v>386</v>
      </c>
      <c r="B133" s="7" t="s">
        <v>387</v>
      </c>
      <c r="C133" s="8"/>
      <c r="D133" s="9"/>
      <c r="E133" s="9"/>
      <c r="F133" s="8"/>
      <c r="G133" s="9"/>
      <c r="H133" s="10"/>
      <c r="I133" s="10"/>
    </row>
    <row r="134" spans="1:9" customFormat="1" ht="15.75" hidden="1" x14ac:dyDescent="0.25">
      <c r="A134" s="76" t="s">
        <v>388</v>
      </c>
      <c r="B134" s="366" t="s">
        <v>389</v>
      </c>
      <c r="C134" s="367"/>
      <c r="D134" s="367"/>
      <c r="E134" s="367"/>
      <c r="F134" s="367"/>
      <c r="G134" s="368"/>
      <c r="H134" s="10"/>
      <c r="I134" s="10"/>
    </row>
    <row r="135" spans="1:9" customFormat="1" ht="47.25" hidden="1" x14ac:dyDescent="0.25">
      <c r="A135" s="76" t="s">
        <v>390</v>
      </c>
      <c r="B135" s="7" t="s">
        <v>391</v>
      </c>
      <c r="C135" s="8"/>
      <c r="D135" s="9"/>
      <c r="E135" s="9"/>
      <c r="F135" s="8"/>
      <c r="G135" s="9"/>
      <c r="H135" s="10"/>
      <c r="I135" s="10"/>
    </row>
    <row r="136" spans="1:9" customFormat="1" ht="47.25" hidden="1" x14ac:dyDescent="0.25">
      <c r="A136" s="76" t="s">
        <v>392</v>
      </c>
      <c r="B136" s="7" t="s">
        <v>393</v>
      </c>
      <c r="C136" s="8"/>
      <c r="D136" s="9"/>
      <c r="E136" s="9"/>
      <c r="F136" s="8"/>
      <c r="G136" s="9"/>
      <c r="H136" s="10"/>
      <c r="I136" s="10"/>
    </row>
    <row r="137" spans="1:9" customFormat="1" ht="63" hidden="1" x14ac:dyDescent="0.25">
      <c r="A137" s="76" t="s">
        <v>394</v>
      </c>
      <c r="B137" s="7" t="s">
        <v>395</v>
      </c>
      <c r="C137" s="8"/>
      <c r="D137" s="9"/>
      <c r="E137" s="9"/>
      <c r="F137" s="8"/>
      <c r="G137" s="9"/>
      <c r="H137" s="10"/>
      <c r="I137" s="10"/>
    </row>
    <row r="138" spans="1:9" customFormat="1" ht="15.75" hidden="1" x14ac:dyDescent="0.25">
      <c r="A138" s="76" t="s">
        <v>396</v>
      </c>
      <c r="B138" s="366" t="s">
        <v>397</v>
      </c>
      <c r="C138" s="367"/>
      <c r="D138" s="367"/>
      <c r="E138" s="367"/>
      <c r="F138" s="367"/>
      <c r="G138" s="368"/>
      <c r="H138" s="10"/>
      <c r="I138" s="10"/>
    </row>
    <row r="139" spans="1:9" customFormat="1" ht="31.5" hidden="1" x14ac:dyDescent="0.25">
      <c r="A139" s="76" t="s">
        <v>398</v>
      </c>
      <c r="B139" s="7" t="s">
        <v>399</v>
      </c>
      <c r="C139" s="8"/>
      <c r="D139" s="9"/>
      <c r="E139" s="9"/>
      <c r="F139" s="8"/>
      <c r="G139" s="9"/>
      <c r="H139" s="10"/>
      <c r="I139" s="10"/>
    </row>
    <row r="140" spans="1:9" customFormat="1" ht="47.25" hidden="1" x14ac:dyDescent="0.25">
      <c r="A140" s="76" t="s">
        <v>400</v>
      </c>
      <c r="B140" s="7" t="s">
        <v>401</v>
      </c>
      <c r="C140" s="8"/>
      <c r="D140" s="9"/>
      <c r="E140" s="9"/>
      <c r="F140" s="8"/>
      <c r="G140" s="9"/>
      <c r="H140" s="10"/>
      <c r="I140" s="10"/>
    </row>
    <row r="141" spans="1:9" customFormat="1" ht="30" hidden="1" x14ac:dyDescent="0.25">
      <c r="A141" s="76" t="s">
        <v>402</v>
      </c>
      <c r="B141" s="8" t="s">
        <v>403</v>
      </c>
      <c r="C141" s="8"/>
      <c r="D141" s="9"/>
      <c r="E141" s="9"/>
      <c r="F141" s="8"/>
      <c r="G141" s="9"/>
      <c r="H141" s="10"/>
      <c r="I141" s="10"/>
    </row>
    <row r="142" spans="1:9" customFormat="1" ht="30" hidden="1" x14ac:dyDescent="0.25">
      <c r="A142" s="76" t="s">
        <v>404</v>
      </c>
      <c r="B142" s="8" t="s">
        <v>405</v>
      </c>
      <c r="C142" s="8"/>
      <c r="D142" s="9"/>
      <c r="E142" s="9"/>
      <c r="F142" s="8"/>
      <c r="G142" s="9"/>
      <c r="H142" s="10"/>
      <c r="I142" s="10"/>
    </row>
    <row r="143" spans="1:9" customFormat="1" ht="15.75" hidden="1" x14ac:dyDescent="0.25">
      <c r="A143" s="76" t="s">
        <v>406</v>
      </c>
      <c r="B143" s="366" t="s">
        <v>407</v>
      </c>
      <c r="C143" s="367"/>
      <c r="D143" s="367"/>
      <c r="E143" s="367"/>
      <c r="F143" s="367"/>
      <c r="G143" s="368"/>
      <c r="H143" s="10"/>
      <c r="I143" s="10"/>
    </row>
    <row r="144" spans="1:9" customFormat="1" ht="47.25" hidden="1" x14ac:dyDescent="0.25">
      <c r="A144" s="76" t="s">
        <v>408</v>
      </c>
      <c r="B144" s="7" t="s">
        <v>409</v>
      </c>
      <c r="C144" s="8"/>
      <c r="D144" s="9"/>
      <c r="E144" s="9"/>
      <c r="F144" s="8"/>
      <c r="G144" s="9"/>
      <c r="H144" s="10"/>
      <c r="I144" s="10"/>
    </row>
    <row r="145" spans="1:9" customFormat="1" ht="47.25" hidden="1" x14ac:dyDescent="0.25">
      <c r="A145" s="76" t="s">
        <v>410</v>
      </c>
      <c r="B145" s="7" t="s">
        <v>411</v>
      </c>
      <c r="C145" s="8"/>
      <c r="D145" s="9"/>
      <c r="E145" s="9"/>
      <c r="F145" s="8"/>
      <c r="G145" s="9"/>
      <c r="H145" s="10"/>
      <c r="I145" s="10"/>
    </row>
    <row r="146" spans="1:9" customFormat="1" ht="47.25" hidden="1" x14ac:dyDescent="0.25">
      <c r="A146" s="76" t="s">
        <v>412</v>
      </c>
      <c r="B146" s="75" t="s">
        <v>413</v>
      </c>
      <c r="C146" s="8"/>
      <c r="D146" s="9"/>
      <c r="E146" s="9"/>
      <c r="F146" s="8"/>
      <c r="G146" s="9"/>
      <c r="H146" s="10"/>
      <c r="I146" s="10"/>
    </row>
    <row r="147" spans="1:9" customFormat="1" ht="15.75" hidden="1" x14ac:dyDescent="0.25">
      <c r="A147" s="76" t="s">
        <v>414</v>
      </c>
      <c r="B147" s="366" t="s">
        <v>415</v>
      </c>
      <c r="C147" s="367"/>
      <c r="D147" s="367"/>
      <c r="E147" s="367"/>
      <c r="F147" s="367"/>
      <c r="G147" s="368"/>
      <c r="H147" s="10"/>
      <c r="I147" s="10"/>
    </row>
    <row r="148" spans="1:9" customFormat="1" ht="31.5" hidden="1" x14ac:dyDescent="0.25">
      <c r="A148" s="76" t="s">
        <v>416</v>
      </c>
      <c r="B148" s="7" t="s">
        <v>417</v>
      </c>
      <c r="C148" s="8"/>
      <c r="D148" s="9"/>
      <c r="E148" s="9"/>
      <c r="F148" s="8"/>
      <c r="G148" s="9"/>
      <c r="H148" s="10"/>
      <c r="I148" s="10"/>
    </row>
    <row r="149" spans="1:9" customFormat="1" ht="47.25" hidden="1" x14ac:dyDescent="0.25">
      <c r="A149" s="76" t="s">
        <v>418</v>
      </c>
      <c r="B149" s="7" t="s">
        <v>419</v>
      </c>
      <c r="C149" s="8"/>
      <c r="D149" s="9"/>
      <c r="E149" s="9"/>
      <c r="F149" s="8"/>
      <c r="G149" s="9"/>
      <c r="H149" s="10"/>
      <c r="I149" s="10"/>
    </row>
    <row r="150" spans="1:9" customFormat="1" ht="47.25" hidden="1" x14ac:dyDescent="0.25">
      <c r="A150" s="76" t="s">
        <v>420</v>
      </c>
      <c r="B150" s="7" t="s">
        <v>421</v>
      </c>
      <c r="C150" s="8"/>
      <c r="D150" s="9"/>
      <c r="E150" s="9"/>
      <c r="F150" s="8"/>
      <c r="G150" s="9"/>
      <c r="H150" s="10"/>
      <c r="I150" s="10"/>
    </row>
    <row r="151" spans="1:9" customFormat="1" ht="15.75" hidden="1" x14ac:dyDescent="0.25">
      <c r="A151" s="76" t="s">
        <v>422</v>
      </c>
      <c r="B151" s="366" t="s">
        <v>423</v>
      </c>
      <c r="C151" s="367"/>
      <c r="D151" s="367"/>
      <c r="E151" s="367"/>
      <c r="F151" s="367"/>
      <c r="G151" s="368"/>
      <c r="H151" s="10"/>
      <c r="I151" s="10"/>
    </row>
    <row r="152" spans="1:9" customFormat="1" ht="63" hidden="1" x14ac:dyDescent="0.25">
      <c r="A152" s="76" t="s">
        <v>424</v>
      </c>
      <c r="B152" s="7" t="s">
        <v>425</v>
      </c>
      <c r="C152" s="8"/>
      <c r="D152" s="9"/>
      <c r="E152" s="9"/>
      <c r="F152" s="8"/>
      <c r="G152" s="9"/>
      <c r="H152" s="10"/>
      <c r="I152" s="10"/>
    </row>
    <row r="153" spans="1:9" customFormat="1" ht="63" hidden="1" x14ac:dyDescent="0.25">
      <c r="A153" s="76" t="s">
        <v>426</v>
      </c>
      <c r="B153" s="7" t="s">
        <v>427</v>
      </c>
      <c r="C153" s="8"/>
      <c r="D153" s="9"/>
      <c r="E153" s="9"/>
      <c r="F153" s="8"/>
      <c r="G153" s="9"/>
      <c r="H153" s="10"/>
      <c r="I153" s="10"/>
    </row>
    <row r="154" spans="1:9" customFormat="1" ht="63" hidden="1" x14ac:dyDescent="0.25">
      <c r="A154" s="76" t="s">
        <v>428</v>
      </c>
      <c r="B154" s="7" t="s">
        <v>429</v>
      </c>
      <c r="C154" s="8"/>
      <c r="D154" s="9"/>
      <c r="E154" s="9"/>
      <c r="F154" s="8"/>
      <c r="G154" s="9"/>
      <c r="H154" s="10"/>
      <c r="I154" s="10"/>
    </row>
    <row r="155" spans="1:9" customFormat="1" ht="31.5" hidden="1" x14ac:dyDescent="0.25">
      <c r="A155" s="76" t="s">
        <v>430</v>
      </c>
      <c r="B155" s="7" t="s">
        <v>431</v>
      </c>
      <c r="C155" s="8"/>
      <c r="D155" s="9"/>
      <c r="E155" s="9"/>
      <c r="F155" s="8"/>
      <c r="G155" s="9"/>
      <c r="H155" s="10"/>
      <c r="I155" s="10"/>
    </row>
    <row r="156" spans="1:9" customFormat="1" ht="63" hidden="1" x14ac:dyDescent="0.25">
      <c r="A156" s="76" t="s">
        <v>432</v>
      </c>
      <c r="B156" s="7" t="s">
        <v>433</v>
      </c>
      <c r="C156" s="8"/>
      <c r="D156" s="9"/>
      <c r="E156" s="9"/>
      <c r="F156" s="8"/>
      <c r="G156" s="9"/>
      <c r="H156" s="10"/>
      <c r="I156" s="10"/>
    </row>
    <row r="157" spans="1:9" customFormat="1" ht="47.25" hidden="1" x14ac:dyDescent="0.25">
      <c r="A157" s="76" t="s">
        <v>434</v>
      </c>
      <c r="B157" s="7" t="s">
        <v>435</v>
      </c>
      <c r="C157" s="8"/>
      <c r="D157" s="9"/>
      <c r="E157" s="9"/>
      <c r="F157" s="8"/>
      <c r="G157" s="9"/>
      <c r="H157" s="10"/>
      <c r="I157" s="10"/>
    </row>
    <row r="158" spans="1:9" customFormat="1" ht="63" hidden="1" x14ac:dyDescent="0.25">
      <c r="A158" s="76" t="s">
        <v>436</v>
      </c>
      <c r="B158" s="7" t="s">
        <v>437</v>
      </c>
      <c r="C158" s="8"/>
      <c r="D158" s="9"/>
      <c r="E158" s="9"/>
      <c r="F158" s="8"/>
      <c r="G158" s="9"/>
      <c r="H158" s="10"/>
      <c r="I158" s="10"/>
    </row>
    <row r="159" spans="1:9" customFormat="1" ht="78.75" hidden="1" x14ac:dyDescent="0.25">
      <c r="A159" s="76" t="s">
        <v>438</v>
      </c>
      <c r="B159" s="7" t="s">
        <v>439</v>
      </c>
      <c r="C159" s="8"/>
      <c r="D159" s="9"/>
      <c r="E159" s="9"/>
      <c r="F159" s="8"/>
      <c r="G159" s="9"/>
      <c r="H159" s="10"/>
      <c r="I159" s="10"/>
    </row>
    <row r="160" spans="1:9" customFormat="1" ht="47.25" hidden="1" x14ac:dyDescent="0.25">
      <c r="A160" s="76" t="s">
        <v>440</v>
      </c>
      <c r="B160" s="7" t="s">
        <v>441</v>
      </c>
      <c r="C160" s="8"/>
      <c r="D160" s="9"/>
      <c r="E160" s="9"/>
      <c r="F160" s="8"/>
      <c r="G160" s="9"/>
      <c r="H160" s="10"/>
      <c r="I160" s="10"/>
    </row>
    <row r="161" spans="1:11" ht="47.25" hidden="1" x14ac:dyDescent="0.25">
      <c r="A161" s="76" t="s">
        <v>442</v>
      </c>
      <c r="B161" s="7" t="s">
        <v>443</v>
      </c>
      <c r="C161" s="8"/>
      <c r="D161" s="9"/>
      <c r="E161" s="9"/>
      <c r="F161" s="8"/>
      <c r="G161" s="9"/>
      <c r="H161" s="10"/>
      <c r="I161" s="10"/>
      <c r="J161"/>
      <c r="K161"/>
    </row>
    <row r="162" spans="1:11" ht="47.25" hidden="1" x14ac:dyDescent="0.25">
      <c r="A162" s="76" t="s">
        <v>444</v>
      </c>
      <c r="B162" s="7" t="s">
        <v>445</v>
      </c>
      <c r="C162" s="8"/>
      <c r="D162" s="9"/>
      <c r="E162" s="9"/>
      <c r="F162" s="8"/>
      <c r="G162" s="9"/>
      <c r="H162" s="10"/>
      <c r="I162" s="10"/>
      <c r="J162"/>
      <c r="K162"/>
    </row>
    <row r="163" spans="1:11" ht="47.25" hidden="1" x14ac:dyDescent="0.25">
      <c r="A163" s="76" t="s">
        <v>446</v>
      </c>
      <c r="B163" s="7" t="s">
        <v>447</v>
      </c>
      <c r="C163" s="8"/>
      <c r="D163" s="9"/>
      <c r="E163" s="9"/>
      <c r="F163" s="8"/>
      <c r="G163" s="9"/>
      <c r="H163" s="10"/>
      <c r="I163" s="10"/>
      <c r="J163"/>
      <c r="K163"/>
    </row>
    <row r="164" spans="1:11" ht="47.25" hidden="1" x14ac:dyDescent="0.25">
      <c r="A164" s="76" t="s">
        <v>448</v>
      </c>
      <c r="B164" s="7" t="s">
        <v>449</v>
      </c>
      <c r="C164" s="8"/>
      <c r="D164" s="9"/>
      <c r="E164" s="9"/>
      <c r="F164" s="8"/>
      <c r="G164" s="9"/>
      <c r="H164" s="10"/>
      <c r="I164" s="10"/>
      <c r="J164"/>
      <c r="K164"/>
    </row>
    <row r="165" spans="1:11" ht="47.25" hidden="1" x14ac:dyDescent="0.25">
      <c r="A165" s="76" t="s">
        <v>450</v>
      </c>
      <c r="B165" s="7" t="s">
        <v>451</v>
      </c>
      <c r="C165" s="8"/>
      <c r="D165" s="9"/>
      <c r="E165" s="9"/>
      <c r="F165" s="8"/>
      <c r="G165" s="9"/>
      <c r="H165" s="10"/>
      <c r="I165" s="10"/>
      <c r="J165"/>
      <c r="K165"/>
    </row>
    <row r="166" spans="1:11" ht="30" hidden="1" x14ac:dyDescent="0.25">
      <c r="A166" s="76" t="s">
        <v>452</v>
      </c>
      <c r="B166" s="8" t="s">
        <v>453</v>
      </c>
      <c r="C166" s="8"/>
      <c r="D166" s="9"/>
      <c r="E166" s="9"/>
      <c r="F166" s="8"/>
      <c r="G166" s="9"/>
      <c r="H166" s="10"/>
      <c r="I166" s="10"/>
      <c r="J166"/>
      <c r="K166"/>
    </row>
    <row r="167" spans="1:11" ht="30" hidden="1" x14ac:dyDescent="0.25">
      <c r="A167" s="76" t="s">
        <v>454</v>
      </c>
      <c r="B167" s="8" t="s">
        <v>455</v>
      </c>
      <c r="C167" s="8"/>
      <c r="D167" s="9"/>
      <c r="E167" s="9"/>
      <c r="F167" s="8"/>
      <c r="G167" s="9"/>
      <c r="H167" s="10"/>
      <c r="I167" s="10"/>
      <c r="J167"/>
      <c r="K167"/>
    </row>
    <row r="168" spans="1:11" ht="18.75" x14ac:dyDescent="0.25">
      <c r="A168" s="243"/>
      <c r="B168" s="363" t="s">
        <v>456</v>
      </c>
      <c r="C168" s="364"/>
      <c r="D168" s="364"/>
      <c r="E168" s="364"/>
      <c r="F168" s="364"/>
      <c r="G168" s="365"/>
      <c r="H168" s="1">
        <f>H169+H175+H192+H201+H214+H221+H257+H265</f>
        <v>60</v>
      </c>
      <c r="I168" s="1">
        <f>I169+I175+I192+I201+I214+I221+I257+I265</f>
        <v>60</v>
      </c>
    </row>
    <row r="169" spans="1:11" ht="36.950000000000003" customHeight="1" x14ac:dyDescent="0.25">
      <c r="A169" s="243" t="s">
        <v>457</v>
      </c>
      <c r="B169" s="354" t="s">
        <v>458</v>
      </c>
      <c r="C169" s="355"/>
      <c r="D169" s="355"/>
      <c r="E169" s="355"/>
      <c r="F169" s="355"/>
      <c r="G169" s="356"/>
      <c r="H169" s="1">
        <f>SUM(D170:D174)</f>
        <v>4</v>
      </c>
      <c r="I169" s="1">
        <f>COUNT(D170:D174)*2</f>
        <v>4</v>
      </c>
    </row>
    <row r="170" spans="1:11" ht="60" x14ac:dyDescent="0.25">
      <c r="A170" s="243" t="s">
        <v>459</v>
      </c>
      <c r="B170" s="7" t="s">
        <v>460</v>
      </c>
      <c r="C170" s="33" t="s">
        <v>1547</v>
      </c>
      <c r="D170" s="264">
        <v>2</v>
      </c>
      <c r="E170" s="34" t="s">
        <v>375</v>
      </c>
      <c r="F170" s="137"/>
      <c r="G170" s="230"/>
      <c r="H170" s="1"/>
      <c r="I170" s="1"/>
    </row>
    <row r="171" spans="1:11" ht="45" hidden="1" x14ac:dyDescent="0.25">
      <c r="A171" s="115"/>
      <c r="B171" s="7"/>
      <c r="C171" s="33" t="s">
        <v>1898</v>
      </c>
      <c r="D171" s="186"/>
      <c r="E171" s="34" t="s">
        <v>375</v>
      </c>
      <c r="F171" s="33" t="s">
        <v>1899</v>
      </c>
      <c r="G171" s="13"/>
      <c r="H171" s="1"/>
      <c r="I171" s="1"/>
      <c r="J171"/>
      <c r="K171"/>
    </row>
    <row r="172" spans="1:11" ht="31.5" hidden="1" x14ac:dyDescent="0.25">
      <c r="A172" s="76" t="s">
        <v>461</v>
      </c>
      <c r="B172" s="7" t="s">
        <v>462</v>
      </c>
      <c r="C172" s="8"/>
      <c r="D172" s="9"/>
      <c r="E172" s="9"/>
      <c r="F172" s="8"/>
      <c r="G172" s="13"/>
      <c r="H172" s="10"/>
      <c r="I172" s="10"/>
      <c r="J172"/>
      <c r="K172"/>
    </row>
    <row r="173" spans="1:11" ht="31.5" hidden="1" x14ac:dyDescent="0.25">
      <c r="A173" s="115" t="s">
        <v>463</v>
      </c>
      <c r="B173" s="7" t="s">
        <v>464</v>
      </c>
      <c r="C173" s="8" t="s">
        <v>1900</v>
      </c>
      <c r="D173" s="185"/>
      <c r="E173" s="34" t="s">
        <v>19</v>
      </c>
      <c r="F173" s="8"/>
      <c r="G173" s="13"/>
      <c r="H173" s="1"/>
      <c r="I173" s="1"/>
      <c r="J173"/>
      <c r="K173"/>
    </row>
    <row r="174" spans="1:11" ht="30" x14ac:dyDescent="0.25">
      <c r="A174" s="243"/>
      <c r="B174" s="7"/>
      <c r="C174" s="33" t="s">
        <v>1901</v>
      </c>
      <c r="D174" s="12">
        <v>2</v>
      </c>
      <c r="E174" s="34" t="s">
        <v>375</v>
      </c>
      <c r="F174" s="8"/>
      <c r="G174" s="230"/>
      <c r="H174" s="1"/>
      <c r="I174" s="1"/>
    </row>
    <row r="175" spans="1:11" ht="36.950000000000003" customHeight="1" x14ac:dyDescent="0.25">
      <c r="A175" s="243" t="s">
        <v>465</v>
      </c>
      <c r="B175" s="354" t="s">
        <v>466</v>
      </c>
      <c r="C175" s="355"/>
      <c r="D175" s="355"/>
      <c r="E175" s="355"/>
      <c r="F175" s="355"/>
      <c r="G175" s="356"/>
      <c r="H175" s="1">
        <f>SUM(D176:D190)</f>
        <v>12</v>
      </c>
      <c r="I175" s="1">
        <f>COUNT(D176:D190)*2</f>
        <v>12</v>
      </c>
    </row>
    <row r="176" spans="1:11" ht="90" x14ac:dyDescent="0.25">
      <c r="A176" s="243" t="s">
        <v>467</v>
      </c>
      <c r="B176" s="7" t="s">
        <v>468</v>
      </c>
      <c r="C176" s="11" t="s">
        <v>2617</v>
      </c>
      <c r="D176" s="12">
        <v>2</v>
      </c>
      <c r="E176" s="122" t="s">
        <v>19</v>
      </c>
      <c r="F176" s="67" t="s">
        <v>1902</v>
      </c>
      <c r="G176" s="230"/>
      <c r="H176" s="1"/>
      <c r="I176" s="1"/>
    </row>
    <row r="177" spans="1:11" ht="45" x14ac:dyDescent="0.25">
      <c r="A177" s="243"/>
      <c r="B177" s="7"/>
      <c r="C177" s="8" t="s">
        <v>1903</v>
      </c>
      <c r="D177" s="12">
        <v>2</v>
      </c>
      <c r="E177" s="122" t="s">
        <v>19</v>
      </c>
      <c r="F177" s="67"/>
      <c r="G177" s="230"/>
      <c r="H177" s="1"/>
      <c r="I177" s="1"/>
    </row>
    <row r="178" spans="1:11" ht="90" hidden="1" x14ac:dyDescent="0.25">
      <c r="A178" s="115"/>
      <c r="B178" s="7"/>
      <c r="C178" s="36" t="s">
        <v>1556</v>
      </c>
      <c r="D178" s="187"/>
      <c r="E178" s="122" t="s">
        <v>19</v>
      </c>
      <c r="F178" s="47" t="s">
        <v>1904</v>
      </c>
      <c r="G178" s="13"/>
      <c r="H178" s="1"/>
      <c r="I178" s="1"/>
      <c r="J178"/>
      <c r="K178"/>
    </row>
    <row r="179" spans="1:11" ht="105" x14ac:dyDescent="0.25">
      <c r="A179" s="243"/>
      <c r="B179" s="7"/>
      <c r="C179" s="36" t="s">
        <v>1905</v>
      </c>
      <c r="D179" s="37">
        <v>2</v>
      </c>
      <c r="E179" s="122" t="s">
        <v>19</v>
      </c>
      <c r="F179" s="47" t="s">
        <v>1906</v>
      </c>
      <c r="G179" s="230"/>
      <c r="I179" s="1"/>
    </row>
    <row r="180" spans="1:11" ht="75" hidden="1" x14ac:dyDescent="0.25">
      <c r="A180" s="115"/>
      <c r="B180" s="7"/>
      <c r="C180" s="36" t="s">
        <v>1907</v>
      </c>
      <c r="D180" s="187"/>
      <c r="E180" s="122" t="s">
        <v>19</v>
      </c>
      <c r="F180" s="69"/>
      <c r="G180" s="13"/>
      <c r="H180" s="1"/>
      <c r="I180" s="1"/>
      <c r="J180"/>
      <c r="K180"/>
    </row>
    <row r="181" spans="1:11" ht="60" hidden="1" x14ac:dyDescent="0.25">
      <c r="A181" s="115"/>
      <c r="B181" s="7"/>
      <c r="C181" s="11" t="s">
        <v>1908</v>
      </c>
      <c r="D181" s="185"/>
      <c r="E181" s="122" t="s">
        <v>19</v>
      </c>
      <c r="F181" s="67"/>
      <c r="G181" s="13"/>
      <c r="H181" s="1"/>
      <c r="I181" s="1"/>
      <c r="J181"/>
      <c r="K181"/>
    </row>
    <row r="182" spans="1:11" ht="45" x14ac:dyDescent="0.25">
      <c r="A182" s="243"/>
      <c r="B182" s="7"/>
      <c r="C182" s="11" t="s">
        <v>1909</v>
      </c>
      <c r="D182" s="12">
        <v>2</v>
      </c>
      <c r="E182" s="122" t="s">
        <v>19</v>
      </c>
      <c r="F182" s="67"/>
      <c r="G182" s="230"/>
      <c r="H182" s="1"/>
      <c r="I182" s="1"/>
    </row>
    <row r="183" spans="1:11" ht="30" hidden="1" x14ac:dyDescent="0.25">
      <c r="A183" s="115"/>
      <c r="B183" s="7"/>
      <c r="C183" s="8" t="s">
        <v>1910</v>
      </c>
      <c r="D183" s="185"/>
      <c r="E183" s="122" t="s">
        <v>19</v>
      </c>
      <c r="F183" s="67"/>
      <c r="G183" s="13"/>
      <c r="H183" s="1"/>
      <c r="I183" s="1"/>
      <c r="J183"/>
      <c r="K183"/>
    </row>
    <row r="184" spans="1:11" ht="75" hidden="1" x14ac:dyDescent="0.25">
      <c r="A184" s="115"/>
      <c r="B184" s="7"/>
      <c r="C184" s="8" t="s">
        <v>1911</v>
      </c>
      <c r="D184" s="185"/>
      <c r="E184" s="122" t="s">
        <v>19</v>
      </c>
      <c r="F184" s="67"/>
      <c r="G184" s="13"/>
      <c r="H184" s="1"/>
      <c r="I184" s="1"/>
      <c r="J184"/>
      <c r="K184"/>
    </row>
    <row r="185" spans="1:11" ht="45" x14ac:dyDescent="0.25">
      <c r="A185" s="243" t="s">
        <v>481</v>
      </c>
      <c r="B185" s="8" t="s">
        <v>482</v>
      </c>
      <c r="C185" s="8" t="s">
        <v>483</v>
      </c>
      <c r="D185" s="12">
        <v>2</v>
      </c>
      <c r="E185" s="122" t="s">
        <v>19</v>
      </c>
      <c r="F185" s="67"/>
      <c r="G185" s="230"/>
      <c r="H185" s="1"/>
      <c r="I185" s="1"/>
    </row>
    <row r="186" spans="1:11" ht="30" hidden="1" x14ac:dyDescent="0.25">
      <c r="A186" s="115"/>
      <c r="B186" s="8"/>
      <c r="C186" s="8" t="s">
        <v>485</v>
      </c>
      <c r="D186" s="185"/>
      <c r="E186" s="122" t="s">
        <v>19</v>
      </c>
      <c r="F186" s="67"/>
      <c r="G186" s="13" t="s">
        <v>1912</v>
      </c>
      <c r="H186" s="1"/>
      <c r="I186" s="1"/>
      <c r="J186"/>
      <c r="K186"/>
    </row>
    <row r="187" spans="1:11" ht="30" hidden="1" x14ac:dyDescent="0.25">
      <c r="A187" s="115"/>
      <c r="B187" s="8"/>
      <c r="C187" s="8" t="s">
        <v>486</v>
      </c>
      <c r="D187" s="185"/>
      <c r="E187" s="122" t="s">
        <v>19</v>
      </c>
      <c r="F187" s="67"/>
      <c r="G187" s="13"/>
      <c r="H187" s="1"/>
      <c r="I187" s="1"/>
      <c r="J187"/>
      <c r="K187"/>
    </row>
    <row r="188" spans="1:11" ht="30" hidden="1" x14ac:dyDescent="0.25">
      <c r="A188" s="115"/>
      <c r="B188" s="8"/>
      <c r="C188" s="8" t="s">
        <v>487</v>
      </c>
      <c r="D188" s="185"/>
      <c r="E188" s="122" t="s">
        <v>19</v>
      </c>
      <c r="F188" s="67"/>
      <c r="G188" s="13"/>
      <c r="H188" s="1"/>
      <c r="I188" s="1"/>
      <c r="J188"/>
      <c r="K188"/>
    </row>
    <row r="189" spans="1:11" ht="47.25" hidden="1" x14ac:dyDescent="0.25">
      <c r="A189" s="115"/>
      <c r="B189" s="8"/>
      <c r="C189" s="14" t="s">
        <v>1913</v>
      </c>
      <c r="D189" s="185"/>
      <c r="E189" s="122" t="s">
        <v>19</v>
      </c>
      <c r="F189" s="67" t="s">
        <v>1914</v>
      </c>
      <c r="G189" s="13"/>
      <c r="H189" s="1"/>
      <c r="I189" s="1"/>
      <c r="J189"/>
      <c r="K189"/>
    </row>
    <row r="190" spans="1:11" ht="31.5" x14ac:dyDescent="0.25">
      <c r="A190" s="243"/>
      <c r="B190" s="8"/>
      <c r="C190" s="14" t="s">
        <v>488</v>
      </c>
      <c r="D190" s="12">
        <v>2</v>
      </c>
      <c r="E190" s="122" t="s">
        <v>19</v>
      </c>
      <c r="F190" s="67"/>
      <c r="G190" s="230"/>
      <c r="H190" s="1"/>
      <c r="I190" s="1"/>
    </row>
    <row r="191" spans="1:11" ht="31.5" hidden="1" x14ac:dyDescent="0.25">
      <c r="A191" s="115" t="s">
        <v>489</v>
      </c>
      <c r="B191" s="7" t="s">
        <v>490</v>
      </c>
      <c r="C191" s="8"/>
      <c r="D191" s="9"/>
      <c r="E191" s="9"/>
      <c r="F191" s="8"/>
      <c r="G191" s="9"/>
      <c r="H191" s="10"/>
      <c r="I191" s="10"/>
      <c r="J191"/>
      <c r="K191"/>
    </row>
    <row r="192" spans="1:11" ht="36.950000000000003" customHeight="1" x14ac:dyDescent="0.25">
      <c r="A192" s="243" t="s">
        <v>491</v>
      </c>
      <c r="B192" s="354" t="s">
        <v>492</v>
      </c>
      <c r="C192" s="355"/>
      <c r="D192" s="355"/>
      <c r="E192" s="355"/>
      <c r="F192" s="355"/>
      <c r="G192" s="356"/>
      <c r="H192" s="1">
        <f>SUM(D193:D200)</f>
        <v>6</v>
      </c>
      <c r="I192" s="1">
        <f>COUNT(D193:D200)*2</f>
        <v>6</v>
      </c>
    </row>
    <row r="193" spans="1:11" ht="45" x14ac:dyDescent="0.25">
      <c r="A193" s="243" t="s">
        <v>493</v>
      </c>
      <c r="B193" s="7" t="s">
        <v>494</v>
      </c>
      <c r="C193" s="33" t="s">
        <v>495</v>
      </c>
      <c r="D193" s="52">
        <v>2</v>
      </c>
      <c r="E193" s="42" t="s">
        <v>19</v>
      </c>
      <c r="F193" s="11" t="s">
        <v>496</v>
      </c>
      <c r="G193" s="230"/>
      <c r="H193" s="1"/>
      <c r="I193" s="1"/>
    </row>
    <row r="194" spans="1:11" ht="60" x14ac:dyDescent="0.25">
      <c r="A194" s="243" t="s">
        <v>497</v>
      </c>
      <c r="B194" s="8" t="s">
        <v>498</v>
      </c>
      <c r="C194" s="55" t="s">
        <v>1915</v>
      </c>
      <c r="D194" s="52">
        <v>2</v>
      </c>
      <c r="E194" s="42" t="s">
        <v>19</v>
      </c>
      <c r="F194" s="33" t="s">
        <v>1916</v>
      </c>
      <c r="G194" s="230"/>
      <c r="H194" s="1"/>
      <c r="I194" s="1"/>
    </row>
    <row r="195" spans="1:11" ht="47.25" hidden="1" x14ac:dyDescent="0.25">
      <c r="A195" s="115"/>
      <c r="B195" s="8"/>
      <c r="C195" s="55" t="s">
        <v>1917</v>
      </c>
      <c r="D195" s="186"/>
      <c r="E195" s="42" t="s">
        <v>19</v>
      </c>
      <c r="F195" s="33" t="s">
        <v>1918</v>
      </c>
      <c r="G195" s="13"/>
      <c r="H195" s="1"/>
      <c r="I195" s="1"/>
      <c r="J195"/>
      <c r="K195"/>
    </row>
    <row r="196" spans="1:11" ht="47.25" x14ac:dyDescent="0.25">
      <c r="A196" s="243" t="s">
        <v>499</v>
      </c>
      <c r="B196" s="7" t="s">
        <v>500</v>
      </c>
      <c r="C196" s="33" t="s">
        <v>501</v>
      </c>
      <c r="D196" s="12">
        <v>2</v>
      </c>
      <c r="E196" s="42" t="s">
        <v>19</v>
      </c>
      <c r="F196" s="8"/>
      <c r="G196" s="230"/>
      <c r="H196" s="1"/>
      <c r="I196" s="1"/>
    </row>
    <row r="197" spans="1:11" ht="30" hidden="1" x14ac:dyDescent="0.25">
      <c r="A197" s="115"/>
      <c r="B197" s="7"/>
      <c r="C197" s="33" t="s">
        <v>1919</v>
      </c>
      <c r="D197" s="185"/>
      <c r="E197" s="42" t="s">
        <v>19</v>
      </c>
      <c r="F197" s="8"/>
      <c r="G197" s="13" t="s">
        <v>1920</v>
      </c>
      <c r="H197" s="1"/>
      <c r="I197" s="1"/>
      <c r="J197"/>
      <c r="K197"/>
    </row>
    <row r="198" spans="1:11" ht="15.75" hidden="1" x14ac:dyDescent="0.25">
      <c r="A198" s="115"/>
      <c r="B198" s="7"/>
      <c r="C198" s="33" t="s">
        <v>1921</v>
      </c>
      <c r="D198" s="185"/>
      <c r="E198" s="42" t="s">
        <v>19</v>
      </c>
      <c r="F198" s="8"/>
      <c r="G198" s="13"/>
      <c r="H198" s="1"/>
      <c r="I198" s="1"/>
      <c r="J198"/>
      <c r="K198"/>
    </row>
    <row r="199" spans="1:11" ht="45" hidden="1" x14ac:dyDescent="0.25">
      <c r="A199" s="115" t="s">
        <v>503</v>
      </c>
      <c r="B199" s="7" t="s">
        <v>504</v>
      </c>
      <c r="C199" s="33" t="s">
        <v>1922</v>
      </c>
      <c r="D199" s="186"/>
      <c r="E199" s="42" t="s">
        <v>19</v>
      </c>
      <c r="F199" s="33" t="s">
        <v>1923</v>
      </c>
      <c r="G199" s="13"/>
      <c r="H199" s="1"/>
      <c r="I199" s="1"/>
      <c r="J199"/>
      <c r="K199"/>
    </row>
    <row r="200" spans="1:11" ht="45" hidden="1" x14ac:dyDescent="0.25">
      <c r="A200" s="115"/>
      <c r="B200" s="7"/>
      <c r="C200" s="188" t="s">
        <v>505</v>
      </c>
      <c r="D200" s="186"/>
      <c r="E200" s="42" t="s">
        <v>19</v>
      </c>
      <c r="F200" s="33" t="s">
        <v>1924</v>
      </c>
      <c r="G200" s="13"/>
      <c r="H200" s="1"/>
      <c r="I200" s="1"/>
      <c r="J200"/>
      <c r="K200"/>
    </row>
    <row r="201" spans="1:11" ht="36.950000000000003" customHeight="1" x14ac:dyDescent="0.25">
      <c r="A201" s="243" t="s">
        <v>507</v>
      </c>
      <c r="B201" s="354" t="s">
        <v>1563</v>
      </c>
      <c r="C201" s="355"/>
      <c r="D201" s="355"/>
      <c r="E201" s="355"/>
      <c r="F201" s="355"/>
      <c r="G201" s="356"/>
      <c r="H201" s="1">
        <f>SUM(D202:D213)</f>
        <v>10</v>
      </c>
      <c r="I201" s="1">
        <f>COUNT(D202:D213)*2</f>
        <v>10</v>
      </c>
    </row>
    <row r="202" spans="1:11" ht="63" x14ac:dyDescent="0.25">
      <c r="A202" s="243" t="s">
        <v>508</v>
      </c>
      <c r="B202" s="7" t="s">
        <v>509</v>
      </c>
      <c r="C202" s="55" t="s">
        <v>510</v>
      </c>
      <c r="D202" s="52">
        <v>2</v>
      </c>
      <c r="E202" s="34" t="s">
        <v>19</v>
      </c>
      <c r="F202" s="11"/>
      <c r="G202" s="230"/>
      <c r="H202" s="1"/>
      <c r="I202" s="1"/>
    </row>
    <row r="203" spans="1:11" ht="45" hidden="1" x14ac:dyDescent="0.25">
      <c r="A203" s="115"/>
      <c r="B203" s="7"/>
      <c r="C203" s="33" t="s">
        <v>1565</v>
      </c>
      <c r="D203" s="186"/>
      <c r="E203" s="34" t="s">
        <v>19</v>
      </c>
      <c r="F203" s="33"/>
      <c r="G203" s="13"/>
      <c r="H203" s="1"/>
      <c r="I203" s="1"/>
      <c r="J203"/>
      <c r="K203"/>
    </row>
    <row r="204" spans="1:11" ht="47.25" x14ac:dyDescent="0.25">
      <c r="A204" s="243" t="s">
        <v>511</v>
      </c>
      <c r="B204" s="7" t="s">
        <v>512</v>
      </c>
      <c r="C204" s="171" t="s">
        <v>1566</v>
      </c>
      <c r="D204" s="52">
        <v>2</v>
      </c>
      <c r="E204" s="34" t="s">
        <v>19</v>
      </c>
      <c r="F204" s="33"/>
      <c r="G204" s="230"/>
      <c r="H204" s="1"/>
      <c r="I204" s="1"/>
    </row>
    <row r="205" spans="1:11" ht="60" hidden="1" x14ac:dyDescent="0.25">
      <c r="A205" s="115"/>
      <c r="B205" s="7"/>
      <c r="C205" s="33" t="s">
        <v>513</v>
      </c>
      <c r="D205" s="186"/>
      <c r="E205" s="34" t="s">
        <v>514</v>
      </c>
      <c r="F205" s="33" t="s">
        <v>1925</v>
      </c>
      <c r="G205" s="13"/>
      <c r="H205" s="1"/>
      <c r="I205" s="1"/>
      <c r="J205"/>
      <c r="K205"/>
    </row>
    <row r="206" spans="1:11" ht="45" hidden="1" x14ac:dyDescent="0.25">
      <c r="A206" s="115"/>
      <c r="B206" s="7"/>
      <c r="C206" s="33" t="s">
        <v>516</v>
      </c>
      <c r="D206" s="186"/>
      <c r="E206" s="34" t="s">
        <v>514</v>
      </c>
      <c r="F206" s="67" t="s">
        <v>517</v>
      </c>
      <c r="G206" s="13"/>
      <c r="H206" s="1"/>
      <c r="I206" s="1"/>
      <c r="J206"/>
      <c r="K206"/>
    </row>
    <row r="207" spans="1:11" ht="30" x14ac:dyDescent="0.25">
      <c r="A207" s="243"/>
      <c r="B207" s="7"/>
      <c r="C207" s="33" t="s">
        <v>518</v>
      </c>
      <c r="D207" s="52">
        <v>2</v>
      </c>
      <c r="E207" s="34" t="s">
        <v>375</v>
      </c>
      <c r="F207" s="33"/>
      <c r="G207" s="230"/>
      <c r="H207" s="1"/>
      <c r="I207" s="1"/>
    </row>
    <row r="208" spans="1:11" ht="78.75" x14ac:dyDescent="0.25">
      <c r="A208" s="243" t="s">
        <v>520</v>
      </c>
      <c r="B208" s="7" t="s">
        <v>521</v>
      </c>
      <c r="C208" s="7" t="s">
        <v>1926</v>
      </c>
      <c r="D208" s="12">
        <v>2</v>
      </c>
      <c r="E208" s="9" t="s">
        <v>19</v>
      </c>
      <c r="F208" s="8"/>
      <c r="G208" s="230"/>
      <c r="H208" s="1"/>
      <c r="I208" s="1"/>
    </row>
    <row r="209" spans="1:11" ht="45" hidden="1" x14ac:dyDescent="0.25">
      <c r="A209" s="115" t="s">
        <v>523</v>
      </c>
      <c r="B209" s="7" t="s">
        <v>524</v>
      </c>
      <c r="C209" s="33" t="s">
        <v>1927</v>
      </c>
      <c r="D209" s="185"/>
      <c r="E209" s="9" t="s">
        <v>111</v>
      </c>
      <c r="F209" s="8"/>
      <c r="G209" s="13"/>
      <c r="H209" s="1"/>
      <c r="I209" s="1"/>
      <c r="J209"/>
      <c r="K209"/>
    </row>
    <row r="210" spans="1:11" ht="45" hidden="1" x14ac:dyDescent="0.25">
      <c r="A210" s="115" t="s">
        <v>525</v>
      </c>
      <c r="B210" s="8" t="s">
        <v>526</v>
      </c>
      <c r="C210" s="8" t="s">
        <v>1928</v>
      </c>
      <c r="D210" s="185"/>
      <c r="E210" s="9" t="s">
        <v>375</v>
      </c>
      <c r="F210" s="8"/>
      <c r="G210" s="13"/>
      <c r="H210" s="1"/>
      <c r="I210" s="1"/>
      <c r="J210"/>
      <c r="K210"/>
    </row>
    <row r="211" spans="1:11" ht="30" hidden="1" x14ac:dyDescent="0.25">
      <c r="A211" s="115" t="s">
        <v>527</v>
      </c>
      <c r="B211" s="8" t="s">
        <v>528</v>
      </c>
      <c r="C211" s="8" t="s">
        <v>1929</v>
      </c>
      <c r="D211" s="185"/>
      <c r="E211" s="9" t="s">
        <v>19</v>
      </c>
      <c r="F211" s="8"/>
      <c r="G211" s="13"/>
      <c r="H211" s="1"/>
      <c r="I211" s="1"/>
      <c r="J211"/>
      <c r="K211"/>
    </row>
    <row r="212" spans="1:11" ht="45" x14ac:dyDescent="0.25">
      <c r="A212" s="243" t="s">
        <v>530</v>
      </c>
      <c r="B212" s="8" t="s">
        <v>531</v>
      </c>
      <c r="C212" s="67" t="s">
        <v>1573</v>
      </c>
      <c r="D212" s="12">
        <v>2</v>
      </c>
      <c r="E212" s="9" t="s">
        <v>236</v>
      </c>
      <c r="F212" s="8"/>
      <c r="G212" s="230"/>
      <c r="H212" s="1"/>
      <c r="I212" s="1"/>
    </row>
    <row r="213" spans="1:11" ht="30" hidden="1" x14ac:dyDescent="0.25">
      <c r="A213" s="115"/>
      <c r="B213" s="8"/>
      <c r="C213" s="33" t="s">
        <v>1930</v>
      </c>
      <c r="D213" s="185"/>
      <c r="E213" s="9" t="s">
        <v>19</v>
      </c>
      <c r="F213" s="8"/>
      <c r="G213" s="13"/>
      <c r="H213" s="1"/>
      <c r="I213" s="1"/>
      <c r="J213"/>
      <c r="K213"/>
    </row>
    <row r="214" spans="1:11" ht="36.950000000000003" customHeight="1" x14ac:dyDescent="0.25">
      <c r="A214" s="243" t="s">
        <v>534</v>
      </c>
      <c r="B214" s="354" t="s">
        <v>535</v>
      </c>
      <c r="C214" s="355"/>
      <c r="D214" s="355"/>
      <c r="E214" s="355"/>
      <c r="F214" s="355"/>
      <c r="G214" s="356"/>
      <c r="H214" s="1">
        <f>SUM(D215:D218)</f>
        <v>4</v>
      </c>
      <c r="I214" s="1">
        <f>COUNT(D215:D218)*2</f>
        <v>4</v>
      </c>
    </row>
    <row r="215" spans="1:11" ht="47.25" x14ac:dyDescent="0.25">
      <c r="A215" s="243" t="s">
        <v>536</v>
      </c>
      <c r="B215" s="7" t="s">
        <v>537</v>
      </c>
      <c r="C215" s="8" t="s">
        <v>1931</v>
      </c>
      <c r="D215" s="12">
        <v>2</v>
      </c>
      <c r="E215" s="122" t="s">
        <v>375</v>
      </c>
      <c r="F215" s="67"/>
      <c r="G215" s="230"/>
      <c r="H215" s="1"/>
      <c r="I215" s="1"/>
    </row>
    <row r="216" spans="1:11" ht="31.5" hidden="1" x14ac:dyDescent="0.25">
      <c r="A216" s="115" t="s">
        <v>540</v>
      </c>
      <c r="B216" s="7" t="s">
        <v>541</v>
      </c>
      <c r="C216" s="33" t="s">
        <v>1932</v>
      </c>
      <c r="D216" s="186"/>
      <c r="E216" s="122" t="s">
        <v>375</v>
      </c>
      <c r="F216" s="33" t="s">
        <v>1933</v>
      </c>
      <c r="G216" s="13" t="s">
        <v>1934</v>
      </c>
      <c r="H216" s="1"/>
      <c r="I216" s="1"/>
      <c r="J216"/>
      <c r="K216"/>
    </row>
    <row r="217" spans="1:11" ht="31.5" hidden="1" x14ac:dyDescent="0.25">
      <c r="A217" s="115" t="s">
        <v>544</v>
      </c>
      <c r="B217" s="32" t="s">
        <v>545</v>
      </c>
      <c r="C217" s="33" t="s">
        <v>1935</v>
      </c>
      <c r="D217" s="186"/>
      <c r="E217" s="122" t="s">
        <v>375</v>
      </c>
      <c r="F217" s="33" t="s">
        <v>1936</v>
      </c>
      <c r="G217" s="13"/>
      <c r="H217" s="1"/>
      <c r="I217" s="1"/>
      <c r="J217"/>
      <c r="K217"/>
    </row>
    <row r="218" spans="1:11" ht="75" x14ac:dyDescent="0.25">
      <c r="A218" s="243" t="s">
        <v>550</v>
      </c>
      <c r="B218" s="7" t="s">
        <v>551</v>
      </c>
      <c r="C218" s="11" t="s">
        <v>2614</v>
      </c>
      <c r="D218" s="12">
        <v>2</v>
      </c>
      <c r="E218" s="9" t="s">
        <v>769</v>
      </c>
      <c r="F218" s="8" t="s">
        <v>1937</v>
      </c>
      <c r="G218" s="230"/>
      <c r="H218" s="1"/>
      <c r="I218" s="1"/>
    </row>
    <row r="219" spans="1:11" ht="135" hidden="1" x14ac:dyDescent="0.25">
      <c r="A219" s="115" t="s">
        <v>554</v>
      </c>
      <c r="B219" s="7" t="s">
        <v>555</v>
      </c>
      <c r="C219" s="8" t="s">
        <v>556</v>
      </c>
      <c r="D219" s="185"/>
      <c r="E219" s="9" t="s">
        <v>375</v>
      </c>
      <c r="F219" s="8" t="s">
        <v>1938</v>
      </c>
      <c r="G219" s="13"/>
      <c r="H219" s="1"/>
      <c r="I219" s="1"/>
      <c r="J219"/>
      <c r="K219"/>
    </row>
    <row r="220" spans="1:11" ht="47.25" hidden="1" x14ac:dyDescent="0.25">
      <c r="A220" s="115" t="s">
        <v>559</v>
      </c>
      <c r="B220" s="7" t="s">
        <v>560</v>
      </c>
      <c r="C220" s="189"/>
      <c r="D220" s="9"/>
      <c r="E220" s="9"/>
      <c r="F220" s="8"/>
      <c r="G220" s="9"/>
      <c r="H220" s="10"/>
      <c r="I220" s="10"/>
      <c r="J220"/>
      <c r="K220"/>
    </row>
    <row r="221" spans="1:11" ht="36.950000000000003" customHeight="1" x14ac:dyDescent="0.25">
      <c r="A221" s="243" t="s">
        <v>561</v>
      </c>
      <c r="B221" s="354" t="s">
        <v>562</v>
      </c>
      <c r="C221" s="355"/>
      <c r="D221" s="355"/>
      <c r="E221" s="355"/>
      <c r="F221" s="355"/>
      <c r="G221" s="356"/>
      <c r="H221" s="1">
        <f>SUM(D222:D232)</f>
        <v>10</v>
      </c>
      <c r="I221" s="1">
        <f>COUNT(D222:D232)*2</f>
        <v>10</v>
      </c>
    </row>
    <row r="222" spans="1:11" ht="31.5" hidden="1" x14ac:dyDescent="0.25">
      <c r="A222" s="115" t="s">
        <v>563</v>
      </c>
      <c r="B222" s="7" t="s">
        <v>564</v>
      </c>
      <c r="C222" s="33" t="s">
        <v>1939</v>
      </c>
      <c r="D222" s="183"/>
      <c r="E222" s="9" t="s">
        <v>19</v>
      </c>
      <c r="F222" s="8"/>
      <c r="G222" s="13"/>
      <c r="H222" s="1"/>
      <c r="I222" s="1"/>
      <c r="J222"/>
      <c r="K222"/>
    </row>
    <row r="223" spans="1:11" ht="30" x14ac:dyDescent="0.25">
      <c r="A223" s="243"/>
      <c r="B223" s="7"/>
      <c r="C223" s="120" t="s">
        <v>1940</v>
      </c>
      <c r="D223" s="12">
        <v>2</v>
      </c>
      <c r="E223" s="9" t="s">
        <v>19</v>
      </c>
      <c r="F223" s="8"/>
      <c r="G223" s="230"/>
      <c r="H223" s="1"/>
      <c r="I223" s="1"/>
    </row>
    <row r="224" spans="1:11" ht="30" hidden="1" x14ac:dyDescent="0.25">
      <c r="A224" s="115"/>
      <c r="B224" s="7"/>
      <c r="C224" s="120" t="s">
        <v>1941</v>
      </c>
      <c r="D224" s="183"/>
      <c r="E224" s="9" t="s">
        <v>1473</v>
      </c>
      <c r="F224" s="8"/>
      <c r="G224" s="13"/>
      <c r="H224" s="1"/>
      <c r="I224" s="1"/>
      <c r="J224"/>
      <c r="K224"/>
    </row>
    <row r="225" spans="1:11" ht="47.25" x14ac:dyDescent="0.25">
      <c r="A225" s="243" t="s">
        <v>565</v>
      </c>
      <c r="B225" s="7" t="s">
        <v>566</v>
      </c>
      <c r="C225" s="33" t="s">
        <v>1942</v>
      </c>
      <c r="D225" s="12">
        <v>2</v>
      </c>
      <c r="E225" s="9" t="s">
        <v>375</v>
      </c>
      <c r="F225" s="8"/>
      <c r="G225" s="230"/>
      <c r="H225" s="1"/>
      <c r="I225" s="1"/>
    </row>
    <row r="226" spans="1:11" ht="60" hidden="1" x14ac:dyDescent="0.25">
      <c r="A226" s="115"/>
      <c r="B226" s="7"/>
      <c r="C226" s="8" t="s">
        <v>1943</v>
      </c>
      <c r="D226" s="183"/>
      <c r="E226" s="9" t="s">
        <v>375</v>
      </c>
      <c r="F226" s="8"/>
      <c r="G226" s="13" t="s">
        <v>1944</v>
      </c>
      <c r="H226" s="1"/>
      <c r="I226" s="1"/>
      <c r="J226"/>
      <c r="K226"/>
    </row>
    <row r="227" spans="1:11" ht="180" hidden="1" x14ac:dyDescent="0.25">
      <c r="A227" s="115"/>
      <c r="B227" s="7"/>
      <c r="C227" s="8" t="s">
        <v>1945</v>
      </c>
      <c r="D227" s="183"/>
      <c r="E227" s="9" t="s">
        <v>1003</v>
      </c>
      <c r="F227" s="8" t="s">
        <v>1946</v>
      </c>
      <c r="G227" s="13"/>
      <c r="H227" s="1"/>
      <c r="I227" s="1"/>
      <c r="J227"/>
      <c r="K227"/>
    </row>
    <row r="228" spans="1:11" ht="45" x14ac:dyDescent="0.25">
      <c r="A228" s="243"/>
      <c r="B228" s="7"/>
      <c r="C228" s="33" t="s">
        <v>1947</v>
      </c>
      <c r="D228" s="12">
        <v>2</v>
      </c>
      <c r="E228" s="9" t="s">
        <v>19</v>
      </c>
      <c r="F228" s="8"/>
      <c r="G228" s="230"/>
      <c r="H228" s="1"/>
      <c r="I228" s="1"/>
    </row>
    <row r="229" spans="1:11" ht="31.5" x14ac:dyDescent="0.25">
      <c r="A229" s="243" t="s">
        <v>567</v>
      </c>
      <c r="B229" s="7" t="s">
        <v>568</v>
      </c>
      <c r="C229" s="69" t="s">
        <v>1948</v>
      </c>
      <c r="D229" s="12">
        <v>2</v>
      </c>
      <c r="E229" s="9" t="s">
        <v>1003</v>
      </c>
      <c r="F229" s="8"/>
      <c r="G229" s="230"/>
      <c r="H229" s="1"/>
      <c r="I229" s="1"/>
    </row>
    <row r="230" spans="1:11" ht="60" hidden="1" x14ac:dyDescent="0.25">
      <c r="A230" s="115"/>
      <c r="B230" s="7"/>
      <c r="C230" s="8" t="s">
        <v>1949</v>
      </c>
      <c r="D230" s="183"/>
      <c r="E230" s="9" t="s">
        <v>111</v>
      </c>
      <c r="F230" s="8"/>
      <c r="G230" s="13"/>
      <c r="H230" s="1"/>
      <c r="I230" s="1"/>
      <c r="J230"/>
      <c r="K230"/>
    </row>
    <row r="231" spans="1:11" ht="45" hidden="1" x14ac:dyDescent="0.25">
      <c r="A231" s="115"/>
      <c r="B231" s="7"/>
      <c r="C231" s="8" t="s">
        <v>1950</v>
      </c>
      <c r="D231" s="183"/>
      <c r="E231" s="9" t="s">
        <v>1003</v>
      </c>
      <c r="F231" s="8"/>
      <c r="G231" s="13"/>
      <c r="H231" s="1"/>
      <c r="I231" s="1"/>
      <c r="J231"/>
      <c r="K231"/>
    </row>
    <row r="232" spans="1:11" ht="47.25" x14ac:dyDescent="0.25">
      <c r="A232" s="243" t="s">
        <v>569</v>
      </c>
      <c r="B232" s="7" t="s">
        <v>1582</v>
      </c>
      <c r="C232" s="8" t="s">
        <v>1951</v>
      </c>
      <c r="D232" s="12">
        <v>2</v>
      </c>
      <c r="E232" s="9" t="s">
        <v>19</v>
      </c>
      <c r="F232" s="8"/>
      <c r="G232" s="230"/>
      <c r="H232" s="1"/>
      <c r="I232" s="1"/>
    </row>
    <row r="233" spans="1:11" ht="15.75" hidden="1" x14ac:dyDescent="0.25">
      <c r="A233" s="76" t="s">
        <v>571</v>
      </c>
      <c r="B233" s="366" t="s">
        <v>572</v>
      </c>
      <c r="C233" s="367"/>
      <c r="D233" s="367"/>
      <c r="E233" s="367"/>
      <c r="F233" s="367"/>
      <c r="G233" s="368"/>
      <c r="H233" s="10"/>
      <c r="I233" s="10"/>
      <c r="J233"/>
      <c r="K233"/>
    </row>
    <row r="234" spans="1:11" ht="31.5" hidden="1" x14ac:dyDescent="0.25">
      <c r="A234" s="76" t="s">
        <v>573</v>
      </c>
      <c r="B234" s="7" t="s">
        <v>574</v>
      </c>
      <c r="C234" s="8"/>
      <c r="D234" s="9"/>
      <c r="E234" s="9"/>
      <c r="F234" s="8"/>
      <c r="G234" s="9"/>
      <c r="H234" s="10"/>
      <c r="I234" s="10"/>
      <c r="J234"/>
      <c r="K234"/>
    </row>
    <row r="235" spans="1:11" ht="31.5" hidden="1" x14ac:dyDescent="0.25">
      <c r="A235" s="76" t="s">
        <v>575</v>
      </c>
      <c r="B235" s="7" t="s">
        <v>576</v>
      </c>
      <c r="C235" s="8"/>
      <c r="D235" s="9"/>
      <c r="E235" s="9"/>
      <c r="F235" s="8"/>
      <c r="G235" s="9"/>
      <c r="H235" s="10"/>
      <c r="I235" s="10"/>
      <c r="J235"/>
      <c r="K235"/>
    </row>
    <row r="236" spans="1:11" ht="31.5" hidden="1" x14ac:dyDescent="0.25">
      <c r="A236" s="76" t="s">
        <v>577</v>
      </c>
      <c r="B236" s="7" t="s">
        <v>578</v>
      </c>
      <c r="C236" s="8"/>
      <c r="D236" s="9"/>
      <c r="E236" s="9"/>
      <c r="F236" s="8"/>
      <c r="G236" s="9"/>
      <c r="H236" s="10"/>
      <c r="I236" s="10"/>
      <c r="J236"/>
      <c r="K236"/>
    </row>
    <row r="237" spans="1:11" ht="47.25" hidden="1" x14ac:dyDescent="0.25">
      <c r="A237" s="76" t="s">
        <v>579</v>
      </c>
      <c r="B237" s="32" t="s">
        <v>580</v>
      </c>
      <c r="C237" s="8"/>
      <c r="D237" s="9"/>
      <c r="E237" s="9"/>
      <c r="F237" s="8"/>
      <c r="G237" s="9"/>
      <c r="H237" s="10"/>
      <c r="I237" s="10"/>
      <c r="J237"/>
      <c r="K237"/>
    </row>
    <row r="238" spans="1:11" ht="31.5" hidden="1" x14ac:dyDescent="0.25">
      <c r="A238" s="76" t="s">
        <v>581</v>
      </c>
      <c r="B238" s="7" t="s">
        <v>582</v>
      </c>
      <c r="C238" s="8"/>
      <c r="D238" s="9"/>
      <c r="E238" s="9"/>
      <c r="F238" s="8"/>
      <c r="G238" s="9"/>
      <c r="H238" s="10"/>
      <c r="I238" s="10"/>
      <c r="J238"/>
      <c r="K238"/>
    </row>
    <row r="239" spans="1:11" ht="15.75" hidden="1" x14ac:dyDescent="0.25">
      <c r="A239" s="76" t="s">
        <v>583</v>
      </c>
      <c r="B239" s="366" t="s">
        <v>584</v>
      </c>
      <c r="C239" s="367"/>
      <c r="D239" s="367"/>
      <c r="E239" s="367"/>
      <c r="F239" s="367"/>
      <c r="G239" s="368"/>
      <c r="H239" s="10"/>
      <c r="I239" s="10"/>
      <c r="J239"/>
      <c r="K239"/>
    </row>
    <row r="240" spans="1:11" ht="31.5" hidden="1" x14ac:dyDescent="0.25">
      <c r="A240" s="76" t="s">
        <v>585</v>
      </c>
      <c r="B240" s="7" t="s">
        <v>586</v>
      </c>
      <c r="C240" s="8"/>
      <c r="D240" s="9"/>
      <c r="E240" s="9"/>
      <c r="F240" s="8"/>
      <c r="G240" s="9"/>
      <c r="H240" s="10"/>
      <c r="I240" s="10"/>
      <c r="J240"/>
      <c r="K240"/>
    </row>
    <row r="241" spans="1:9" customFormat="1" ht="31.5" hidden="1" x14ac:dyDescent="0.25">
      <c r="A241" s="76" t="s">
        <v>587</v>
      </c>
      <c r="B241" s="7" t="s">
        <v>588</v>
      </c>
      <c r="C241" s="8"/>
      <c r="D241" s="9"/>
      <c r="E241" s="9"/>
      <c r="F241" s="8"/>
      <c r="G241" s="9"/>
      <c r="H241" s="10"/>
      <c r="I241" s="10"/>
    </row>
    <row r="242" spans="1:9" customFormat="1" ht="31.5" hidden="1" x14ac:dyDescent="0.25">
      <c r="A242" s="76" t="s">
        <v>589</v>
      </c>
      <c r="B242" s="7" t="s">
        <v>590</v>
      </c>
      <c r="C242" s="8"/>
      <c r="D242" s="9"/>
      <c r="E242" s="9"/>
      <c r="F242" s="8"/>
      <c r="G242" s="9"/>
      <c r="H242" s="10"/>
      <c r="I242" s="10"/>
    </row>
    <row r="243" spans="1:9" customFormat="1" ht="47.25" hidden="1" x14ac:dyDescent="0.25">
      <c r="A243" s="76" t="s">
        <v>591</v>
      </c>
      <c r="B243" s="7" t="s">
        <v>592</v>
      </c>
      <c r="C243" s="8"/>
      <c r="D243" s="9"/>
      <c r="E243" s="9"/>
      <c r="F243" s="8"/>
      <c r="G243" s="9"/>
      <c r="H243" s="10"/>
      <c r="I243" s="10"/>
    </row>
    <row r="244" spans="1:9" customFormat="1" ht="47.25" hidden="1" x14ac:dyDescent="0.25">
      <c r="A244" s="76" t="s">
        <v>593</v>
      </c>
      <c r="B244" s="7" t="s">
        <v>594</v>
      </c>
      <c r="C244" s="8"/>
      <c r="D244" s="9"/>
      <c r="E244" s="9"/>
      <c r="F244" s="8"/>
      <c r="G244" s="9"/>
      <c r="H244" s="10"/>
      <c r="I244" s="10"/>
    </row>
    <row r="245" spans="1:9" customFormat="1" ht="18.75" hidden="1" x14ac:dyDescent="0.25">
      <c r="A245" s="76"/>
      <c r="B245" s="369" t="s">
        <v>595</v>
      </c>
      <c r="C245" s="370"/>
      <c r="D245" s="370"/>
      <c r="E245" s="370"/>
      <c r="F245" s="370"/>
      <c r="G245" s="371"/>
      <c r="H245" s="10"/>
      <c r="I245" s="10"/>
    </row>
    <row r="246" spans="1:9" customFormat="1" ht="15.75" hidden="1" x14ac:dyDescent="0.25">
      <c r="A246" s="76" t="s">
        <v>596</v>
      </c>
      <c r="B246" s="366" t="s">
        <v>597</v>
      </c>
      <c r="C246" s="367"/>
      <c r="D246" s="367"/>
      <c r="E246" s="367"/>
      <c r="F246" s="367"/>
      <c r="G246" s="368"/>
      <c r="H246" s="10"/>
      <c r="I246" s="10"/>
    </row>
    <row r="247" spans="1:9" customFormat="1" ht="47.25" hidden="1" x14ac:dyDescent="0.25">
      <c r="A247" s="76" t="s">
        <v>598</v>
      </c>
      <c r="B247" s="7" t="s">
        <v>599</v>
      </c>
      <c r="C247" s="8"/>
      <c r="D247" s="9"/>
      <c r="E247" s="9"/>
      <c r="F247" s="8"/>
      <c r="G247" s="9"/>
      <c r="H247" s="10"/>
      <c r="I247" s="10"/>
    </row>
    <row r="248" spans="1:9" customFormat="1" ht="63" hidden="1" x14ac:dyDescent="0.25">
      <c r="A248" s="76" t="s">
        <v>600</v>
      </c>
      <c r="B248" s="7" t="s">
        <v>601</v>
      </c>
      <c r="C248" s="8"/>
      <c r="D248" s="9"/>
      <c r="E248" s="9"/>
      <c r="F248" s="8"/>
      <c r="G248" s="9"/>
      <c r="H248" s="10"/>
      <c r="I248" s="10"/>
    </row>
    <row r="249" spans="1:9" customFormat="1" ht="47.25" hidden="1" x14ac:dyDescent="0.25">
      <c r="A249" s="76" t="s">
        <v>602</v>
      </c>
      <c r="B249" s="7" t="s">
        <v>603</v>
      </c>
      <c r="C249" s="8"/>
      <c r="D249" s="9"/>
      <c r="E249" s="9"/>
      <c r="F249" s="8"/>
      <c r="G249" s="9"/>
      <c r="H249" s="10"/>
      <c r="I249" s="10"/>
    </row>
    <row r="250" spans="1:9" customFormat="1" ht="47.25" hidden="1" x14ac:dyDescent="0.25">
      <c r="A250" s="76" t="s">
        <v>604</v>
      </c>
      <c r="B250" s="7" t="s">
        <v>605</v>
      </c>
      <c r="C250" s="8"/>
      <c r="D250" s="9"/>
      <c r="E250" s="9"/>
      <c r="F250" s="8"/>
      <c r="G250" s="9"/>
      <c r="H250" s="10"/>
      <c r="I250" s="10"/>
    </row>
    <row r="251" spans="1:9" customFormat="1" ht="47.25" hidden="1" x14ac:dyDescent="0.25">
      <c r="A251" s="76" t="s">
        <v>606</v>
      </c>
      <c r="B251" s="7" t="s">
        <v>607</v>
      </c>
      <c r="C251" s="8"/>
      <c r="D251" s="9"/>
      <c r="E251" s="9"/>
      <c r="F251" s="8"/>
      <c r="G251" s="9"/>
      <c r="H251" s="10"/>
      <c r="I251" s="10"/>
    </row>
    <row r="252" spans="1:9" customFormat="1" ht="47.25" hidden="1" x14ac:dyDescent="0.25">
      <c r="A252" s="76" t="s">
        <v>608</v>
      </c>
      <c r="B252" s="7" t="s">
        <v>609</v>
      </c>
      <c r="C252" s="8"/>
      <c r="D252" s="9"/>
      <c r="E252" s="9"/>
      <c r="F252" s="8"/>
      <c r="G252" s="9"/>
      <c r="H252" s="10"/>
      <c r="I252" s="10"/>
    </row>
    <row r="253" spans="1:9" customFormat="1" ht="15.75" hidden="1" x14ac:dyDescent="0.25">
      <c r="A253" s="76" t="s">
        <v>610</v>
      </c>
      <c r="B253" s="366" t="s">
        <v>611</v>
      </c>
      <c r="C253" s="367"/>
      <c r="D253" s="367"/>
      <c r="E253" s="367"/>
      <c r="F253" s="367"/>
      <c r="G253" s="368"/>
      <c r="H253" s="10"/>
      <c r="I253" s="10"/>
    </row>
    <row r="254" spans="1:9" customFormat="1" ht="78.75" hidden="1" x14ac:dyDescent="0.25">
      <c r="A254" s="76" t="s">
        <v>612</v>
      </c>
      <c r="B254" s="7" t="s">
        <v>613</v>
      </c>
      <c r="C254" s="8"/>
      <c r="D254" s="9"/>
      <c r="E254" s="9"/>
      <c r="F254" s="8"/>
      <c r="G254" s="9"/>
      <c r="H254" s="10"/>
      <c r="I254" s="10"/>
    </row>
    <row r="255" spans="1:9" customFormat="1" ht="47.25" hidden="1" x14ac:dyDescent="0.25">
      <c r="A255" s="76" t="s">
        <v>626</v>
      </c>
      <c r="B255" s="7" t="s">
        <v>627</v>
      </c>
      <c r="C255" s="8"/>
      <c r="D255" s="9"/>
      <c r="E255" s="9"/>
      <c r="F255" s="8"/>
      <c r="G255" s="9"/>
      <c r="H255" s="10"/>
      <c r="I255" s="10"/>
    </row>
    <row r="256" spans="1:9" customFormat="1" ht="47.25" hidden="1" x14ac:dyDescent="0.25">
      <c r="A256" s="76" t="s">
        <v>640</v>
      </c>
      <c r="B256" s="7" t="s">
        <v>641</v>
      </c>
      <c r="C256" s="8"/>
      <c r="D256" s="9"/>
      <c r="E256" s="9"/>
      <c r="F256" s="8"/>
      <c r="G256" s="9"/>
      <c r="H256" s="10"/>
      <c r="I256" s="10"/>
    </row>
    <row r="257" spans="1:11" ht="36.950000000000003" customHeight="1" x14ac:dyDescent="0.25">
      <c r="A257" s="243" t="s">
        <v>660</v>
      </c>
      <c r="B257" s="354" t="s">
        <v>661</v>
      </c>
      <c r="C257" s="355"/>
      <c r="D257" s="355"/>
      <c r="E257" s="355"/>
      <c r="F257" s="355"/>
      <c r="G257" s="356"/>
      <c r="H257" s="1">
        <f>SUM(D258:D264)</f>
        <v>8</v>
      </c>
      <c r="I257" s="1">
        <f>COUNT(D258:D264)*2</f>
        <v>8</v>
      </c>
    </row>
    <row r="258" spans="1:11" ht="90" x14ac:dyDescent="0.25">
      <c r="A258" s="243" t="s">
        <v>662</v>
      </c>
      <c r="B258" s="7" t="s">
        <v>663</v>
      </c>
      <c r="C258" s="36" t="s">
        <v>1952</v>
      </c>
      <c r="D258" s="37">
        <v>2</v>
      </c>
      <c r="E258" s="38" t="s">
        <v>205</v>
      </c>
      <c r="F258" s="36" t="s">
        <v>1953</v>
      </c>
      <c r="G258" s="230"/>
      <c r="H258" s="1"/>
      <c r="I258" s="1"/>
    </row>
    <row r="259" spans="1:11" ht="105" x14ac:dyDescent="0.25">
      <c r="A259" s="243"/>
      <c r="B259" s="7"/>
      <c r="C259" s="106" t="s">
        <v>666</v>
      </c>
      <c r="D259" s="37">
        <v>2</v>
      </c>
      <c r="E259" s="38" t="s">
        <v>1954</v>
      </c>
      <c r="F259" s="36" t="s">
        <v>1955</v>
      </c>
      <c r="G259" s="230"/>
      <c r="H259" s="1"/>
      <c r="I259" s="1"/>
    </row>
    <row r="260" spans="1:11" ht="90" x14ac:dyDescent="0.25">
      <c r="A260" s="243"/>
      <c r="B260" s="7"/>
      <c r="C260" s="36" t="s">
        <v>1956</v>
      </c>
      <c r="D260" s="37">
        <v>2</v>
      </c>
      <c r="E260" s="38" t="s">
        <v>205</v>
      </c>
      <c r="F260" s="36" t="s">
        <v>1957</v>
      </c>
      <c r="G260" s="230"/>
      <c r="H260" s="1"/>
      <c r="I260" s="1"/>
    </row>
    <row r="261" spans="1:11" ht="60" hidden="1" x14ac:dyDescent="0.25">
      <c r="A261" s="115"/>
      <c r="B261" s="7"/>
      <c r="C261" s="36" t="s">
        <v>1958</v>
      </c>
      <c r="D261" s="190"/>
      <c r="E261" s="38" t="s">
        <v>205</v>
      </c>
      <c r="F261" s="36" t="s">
        <v>1959</v>
      </c>
      <c r="G261" s="13"/>
      <c r="H261" s="1"/>
      <c r="I261" s="1"/>
      <c r="J261"/>
      <c r="K261"/>
    </row>
    <row r="262" spans="1:11" ht="75" hidden="1" x14ac:dyDescent="0.25">
      <c r="A262" s="115"/>
      <c r="B262" s="7"/>
      <c r="C262" s="36" t="s">
        <v>1960</v>
      </c>
      <c r="D262" s="190"/>
      <c r="E262" s="38" t="s">
        <v>205</v>
      </c>
      <c r="F262" s="36" t="s">
        <v>1961</v>
      </c>
      <c r="G262" s="13"/>
      <c r="H262" s="1"/>
      <c r="I262" s="1"/>
      <c r="J262"/>
      <c r="K262"/>
    </row>
    <row r="263" spans="1:11" ht="47.25" x14ac:dyDescent="0.25">
      <c r="A263" s="243" t="s">
        <v>670</v>
      </c>
      <c r="B263" s="7" t="s">
        <v>671</v>
      </c>
      <c r="C263" s="36" t="s">
        <v>1962</v>
      </c>
      <c r="D263" s="12">
        <v>2</v>
      </c>
      <c r="E263" s="9" t="s">
        <v>375</v>
      </c>
      <c r="F263" s="8" t="s">
        <v>1963</v>
      </c>
      <c r="G263" s="230"/>
      <c r="H263" s="1"/>
      <c r="I263" s="1"/>
    </row>
    <row r="264" spans="1:11" ht="60" hidden="1" x14ac:dyDescent="0.25">
      <c r="A264" s="115" t="s">
        <v>672</v>
      </c>
      <c r="B264" s="7" t="s">
        <v>673</v>
      </c>
      <c r="C264" s="36" t="s">
        <v>1964</v>
      </c>
      <c r="D264" s="190"/>
      <c r="E264" s="191" t="s">
        <v>150</v>
      </c>
      <c r="F264" s="36" t="s">
        <v>1965</v>
      </c>
      <c r="G264" s="13"/>
      <c r="H264" s="1"/>
      <c r="I264" s="1"/>
      <c r="J264"/>
      <c r="K264"/>
    </row>
    <row r="265" spans="1:11" ht="36.950000000000003" customHeight="1" x14ac:dyDescent="0.25">
      <c r="A265" s="243" t="s">
        <v>674</v>
      </c>
      <c r="B265" s="354" t="s">
        <v>675</v>
      </c>
      <c r="C265" s="355"/>
      <c r="D265" s="355"/>
      <c r="E265" s="355"/>
      <c r="F265" s="355"/>
      <c r="G265" s="356"/>
      <c r="H265" s="1">
        <f>SUM(D267:D274)</f>
        <v>6</v>
      </c>
      <c r="I265" s="1">
        <f>COUNT(D267:D274)*2</f>
        <v>6</v>
      </c>
    </row>
    <row r="266" spans="1:11" ht="31.5" hidden="1" x14ac:dyDescent="0.25">
      <c r="A266" s="76" t="s">
        <v>676</v>
      </c>
      <c r="B266" s="7" t="s">
        <v>677</v>
      </c>
      <c r="C266" s="8"/>
      <c r="D266" s="9"/>
      <c r="E266" s="9"/>
      <c r="F266" s="8"/>
      <c r="G266" s="9"/>
      <c r="H266" s="10"/>
      <c r="I266" s="10"/>
      <c r="J266"/>
      <c r="K266"/>
    </row>
    <row r="267" spans="1:11" ht="60" x14ac:dyDescent="0.25">
      <c r="A267" s="243" t="s">
        <v>678</v>
      </c>
      <c r="B267" s="8" t="s">
        <v>679</v>
      </c>
      <c r="C267" s="67" t="s">
        <v>1966</v>
      </c>
      <c r="D267" s="12">
        <v>2</v>
      </c>
      <c r="E267" s="122" t="s">
        <v>205</v>
      </c>
      <c r="F267" s="67" t="s">
        <v>1967</v>
      </c>
      <c r="G267" s="230"/>
      <c r="H267" s="1"/>
      <c r="I267" s="1"/>
    </row>
    <row r="268" spans="1:11" ht="30" hidden="1" x14ac:dyDescent="0.25">
      <c r="A268" s="115"/>
      <c r="B268" s="8"/>
      <c r="C268" s="67" t="s">
        <v>1968</v>
      </c>
      <c r="D268" s="185"/>
      <c r="E268" s="122" t="s">
        <v>205</v>
      </c>
      <c r="F268" s="67" t="s">
        <v>1969</v>
      </c>
      <c r="G268" s="13"/>
      <c r="H268" s="1"/>
      <c r="I268" s="1"/>
      <c r="J268"/>
      <c r="K268"/>
    </row>
    <row r="269" spans="1:11" ht="30" hidden="1" x14ac:dyDescent="0.25">
      <c r="A269" s="115"/>
      <c r="B269" s="8"/>
      <c r="C269" s="67" t="s">
        <v>1970</v>
      </c>
      <c r="D269" s="185"/>
      <c r="E269" s="122" t="s">
        <v>205</v>
      </c>
      <c r="F269" s="67"/>
      <c r="G269" s="13"/>
      <c r="H269" s="1"/>
      <c r="I269" s="1"/>
      <c r="J269"/>
      <c r="K269"/>
    </row>
    <row r="270" spans="1:11" ht="45" hidden="1" x14ac:dyDescent="0.25">
      <c r="A270" s="115"/>
      <c r="B270" s="8"/>
      <c r="C270" s="67" t="s">
        <v>1971</v>
      </c>
      <c r="D270" s="185"/>
      <c r="E270" s="122" t="s">
        <v>125</v>
      </c>
      <c r="F270" s="67"/>
      <c r="G270" s="13" t="s">
        <v>1972</v>
      </c>
      <c r="H270" s="1"/>
      <c r="I270" s="1"/>
      <c r="J270"/>
      <c r="K270"/>
    </row>
    <row r="271" spans="1:11" ht="30" hidden="1" x14ac:dyDescent="0.25">
      <c r="A271" s="115"/>
      <c r="B271" s="8"/>
      <c r="C271" s="67" t="s">
        <v>1973</v>
      </c>
      <c r="D271" s="185"/>
      <c r="E271" s="122" t="s">
        <v>205</v>
      </c>
      <c r="F271" s="67"/>
      <c r="G271" s="13" t="s">
        <v>1974</v>
      </c>
      <c r="H271" s="1"/>
      <c r="I271" s="1"/>
      <c r="J271"/>
      <c r="K271"/>
    </row>
    <row r="272" spans="1:11" ht="60" x14ac:dyDescent="0.25">
      <c r="A272" s="243" t="s">
        <v>680</v>
      </c>
      <c r="B272" s="14" t="s">
        <v>681</v>
      </c>
      <c r="C272" s="11" t="s">
        <v>1975</v>
      </c>
      <c r="D272" s="12">
        <v>2</v>
      </c>
      <c r="E272" s="122" t="s">
        <v>205</v>
      </c>
      <c r="F272" s="8"/>
      <c r="G272" s="230"/>
      <c r="H272" s="1"/>
      <c r="I272" s="1"/>
    </row>
    <row r="273" spans="1:11" ht="60" x14ac:dyDescent="0.25">
      <c r="A273" s="243"/>
      <c r="B273" s="14"/>
      <c r="C273" s="11" t="s">
        <v>1976</v>
      </c>
      <c r="D273" s="12">
        <v>2</v>
      </c>
      <c r="E273" s="122" t="s">
        <v>205</v>
      </c>
      <c r="F273" s="8"/>
      <c r="G273" s="230"/>
      <c r="H273" s="1"/>
      <c r="I273" s="1"/>
    </row>
    <row r="274" spans="1:11" ht="47.25" hidden="1" x14ac:dyDescent="0.25">
      <c r="A274" s="115" t="s">
        <v>682</v>
      </c>
      <c r="B274" s="7" t="s">
        <v>683</v>
      </c>
      <c r="C274" s="67" t="s">
        <v>1977</v>
      </c>
      <c r="D274" s="183"/>
      <c r="E274" s="9" t="s">
        <v>816</v>
      </c>
      <c r="F274" s="8"/>
      <c r="G274" s="13"/>
      <c r="H274" s="1"/>
      <c r="I274" s="1"/>
      <c r="J274"/>
      <c r="K274"/>
    </row>
    <row r="275" spans="1:11" ht="47.25" hidden="1" x14ac:dyDescent="0.25">
      <c r="A275" s="76" t="s">
        <v>684</v>
      </c>
      <c r="B275" s="7" t="s">
        <v>685</v>
      </c>
      <c r="C275" s="8"/>
      <c r="D275" s="9"/>
      <c r="E275" s="9"/>
      <c r="F275" s="8"/>
      <c r="G275" s="9"/>
      <c r="H275" s="10"/>
      <c r="I275" s="10"/>
      <c r="J275"/>
      <c r="K275"/>
    </row>
    <row r="276" spans="1:11" ht="31.5" hidden="1" x14ac:dyDescent="0.25">
      <c r="A276" s="76" t="s">
        <v>686</v>
      </c>
      <c r="B276" s="7" t="s">
        <v>687</v>
      </c>
      <c r="C276" s="67"/>
      <c r="D276" s="9"/>
      <c r="E276" s="9"/>
      <c r="F276" s="8"/>
      <c r="G276" s="9"/>
      <c r="H276" s="10"/>
      <c r="I276" s="10"/>
      <c r="J276"/>
      <c r="K276"/>
    </row>
    <row r="277" spans="1:11" ht="15.75" hidden="1" x14ac:dyDescent="0.25">
      <c r="A277" s="76" t="s">
        <v>688</v>
      </c>
      <c r="B277" s="366" t="s">
        <v>689</v>
      </c>
      <c r="C277" s="367"/>
      <c r="D277" s="367"/>
      <c r="E277" s="367"/>
      <c r="F277" s="367"/>
      <c r="G277" s="368"/>
      <c r="H277" s="10"/>
      <c r="I277" s="10"/>
      <c r="J277"/>
      <c r="K277"/>
    </row>
    <row r="278" spans="1:11" ht="31.5" hidden="1" x14ac:dyDescent="0.25">
      <c r="A278" s="76" t="s">
        <v>690</v>
      </c>
      <c r="B278" s="7" t="s">
        <v>691</v>
      </c>
      <c r="C278" s="8"/>
      <c r="D278" s="9"/>
      <c r="E278" s="9"/>
      <c r="F278" s="8"/>
      <c r="G278" s="9"/>
      <c r="H278" s="10"/>
      <c r="I278" s="10"/>
      <c r="J278"/>
      <c r="K278"/>
    </row>
    <row r="279" spans="1:11" ht="31.5" hidden="1" x14ac:dyDescent="0.25">
      <c r="A279" s="76" t="s">
        <v>692</v>
      </c>
      <c r="B279" s="7" t="s">
        <v>693</v>
      </c>
      <c r="C279" s="8"/>
      <c r="D279" s="9"/>
      <c r="E279" s="9"/>
      <c r="F279" s="8"/>
      <c r="G279" s="9"/>
      <c r="H279" s="10"/>
      <c r="I279" s="10"/>
      <c r="J279"/>
      <c r="K279"/>
    </row>
    <row r="280" spans="1:11" ht="31.5" hidden="1" x14ac:dyDescent="0.25">
      <c r="A280" s="76" t="s">
        <v>694</v>
      </c>
      <c r="B280" s="7" t="s">
        <v>695</v>
      </c>
      <c r="C280" s="8"/>
      <c r="D280" s="9"/>
      <c r="E280" s="9"/>
      <c r="F280" s="8"/>
      <c r="G280" s="9"/>
      <c r="H280" s="10"/>
      <c r="I280" s="10"/>
      <c r="J280"/>
      <c r="K280"/>
    </row>
    <row r="281" spans="1:11" ht="31.5" hidden="1" x14ac:dyDescent="0.25">
      <c r="A281" s="76" t="s">
        <v>696</v>
      </c>
      <c r="B281" s="7" t="s">
        <v>697</v>
      </c>
      <c r="C281" s="8"/>
      <c r="D281" s="9"/>
      <c r="E281" s="9"/>
      <c r="F281" s="8"/>
      <c r="G281" s="9"/>
      <c r="H281" s="10"/>
      <c r="I281" s="10"/>
      <c r="J281"/>
      <c r="K281"/>
    </row>
    <row r="282" spans="1:11" ht="31.5" hidden="1" x14ac:dyDescent="0.25">
      <c r="A282" s="76" t="s">
        <v>698</v>
      </c>
      <c r="B282" s="7" t="s">
        <v>699</v>
      </c>
      <c r="C282" s="8"/>
      <c r="D282" s="9"/>
      <c r="E282" s="9"/>
      <c r="F282" s="8"/>
      <c r="G282" s="9"/>
      <c r="H282" s="10"/>
      <c r="I282" s="10"/>
      <c r="J282"/>
      <c r="K282"/>
    </row>
    <row r="283" spans="1:11" ht="15.75" hidden="1" x14ac:dyDescent="0.25">
      <c r="A283" s="76" t="s">
        <v>700</v>
      </c>
      <c r="B283" s="366" t="s">
        <v>701</v>
      </c>
      <c r="C283" s="367"/>
      <c r="D283" s="367"/>
      <c r="E283" s="367"/>
      <c r="F283" s="367"/>
      <c r="G283" s="368"/>
      <c r="H283" s="10"/>
      <c r="I283" s="10"/>
      <c r="J283"/>
      <c r="K283"/>
    </row>
    <row r="284" spans="1:11" ht="31.5" hidden="1" x14ac:dyDescent="0.25">
      <c r="A284" s="76" t="s">
        <v>702</v>
      </c>
      <c r="B284" s="7" t="s">
        <v>703</v>
      </c>
      <c r="C284" s="8"/>
      <c r="D284" s="9"/>
      <c r="E284" s="9"/>
      <c r="F284" s="8"/>
      <c r="G284" s="9"/>
      <c r="H284" s="10"/>
      <c r="I284" s="10"/>
      <c r="J284"/>
      <c r="K284"/>
    </row>
    <row r="285" spans="1:11" ht="31.5" hidden="1" x14ac:dyDescent="0.25">
      <c r="A285" s="76" t="s">
        <v>704</v>
      </c>
      <c r="B285" s="7" t="s">
        <v>705</v>
      </c>
      <c r="C285" s="8"/>
      <c r="D285" s="9"/>
      <c r="E285" s="9"/>
      <c r="F285" s="8"/>
      <c r="G285" s="9"/>
      <c r="H285" s="10"/>
      <c r="I285" s="10"/>
      <c r="J285"/>
      <c r="K285"/>
    </row>
    <row r="286" spans="1:11" ht="31.5" hidden="1" x14ac:dyDescent="0.25">
      <c r="A286" s="76" t="s">
        <v>706</v>
      </c>
      <c r="B286" s="7" t="s">
        <v>707</v>
      </c>
      <c r="C286" s="8"/>
      <c r="D286" s="9"/>
      <c r="E286" s="9"/>
      <c r="F286" s="8"/>
      <c r="G286" s="9"/>
      <c r="H286" s="10"/>
      <c r="I286" s="10"/>
      <c r="J286"/>
      <c r="K286"/>
    </row>
    <row r="287" spans="1:11" ht="31.5" hidden="1" x14ac:dyDescent="0.25">
      <c r="A287" s="76" t="s">
        <v>708</v>
      </c>
      <c r="B287" s="7" t="s">
        <v>709</v>
      </c>
      <c r="C287" s="8"/>
      <c r="D287" s="9"/>
      <c r="E287" s="9"/>
      <c r="F287" s="8"/>
      <c r="G287" s="9"/>
      <c r="H287" s="10"/>
      <c r="I287" s="10"/>
      <c r="J287"/>
      <c r="K287"/>
    </row>
    <row r="288" spans="1:11" ht="18.75" hidden="1" x14ac:dyDescent="0.25">
      <c r="A288" s="76"/>
      <c r="B288" s="369" t="s">
        <v>710</v>
      </c>
      <c r="C288" s="370"/>
      <c r="D288" s="370"/>
      <c r="E288" s="370"/>
      <c r="F288" s="370"/>
      <c r="G288" s="371"/>
      <c r="H288" s="10"/>
      <c r="I288" s="10"/>
      <c r="J288"/>
      <c r="K288"/>
    </row>
    <row r="289" spans="1:11" ht="15.75" hidden="1" x14ac:dyDescent="0.25">
      <c r="A289" s="76" t="s">
        <v>711</v>
      </c>
      <c r="B289" s="366" t="s">
        <v>712</v>
      </c>
      <c r="C289" s="367"/>
      <c r="D289" s="367"/>
      <c r="E289" s="367"/>
      <c r="F289" s="367"/>
      <c r="G289" s="368"/>
      <c r="H289" s="10"/>
      <c r="I289" s="10"/>
      <c r="J289"/>
      <c r="K289"/>
    </row>
    <row r="290" spans="1:11" ht="47.25" hidden="1" x14ac:dyDescent="0.25">
      <c r="A290" s="76" t="s">
        <v>713</v>
      </c>
      <c r="B290" s="7" t="s">
        <v>63</v>
      </c>
      <c r="C290" s="8"/>
      <c r="D290" s="9"/>
      <c r="E290" s="9"/>
      <c r="F290" s="8"/>
      <c r="G290" s="9"/>
      <c r="H290" s="10"/>
      <c r="I290" s="10"/>
      <c r="J290"/>
      <c r="K290"/>
    </row>
    <row r="291" spans="1:11" ht="47.25" hidden="1" x14ac:dyDescent="0.25">
      <c r="A291" s="76" t="s">
        <v>714</v>
      </c>
      <c r="B291" s="7" t="s">
        <v>65</v>
      </c>
      <c r="C291" s="8"/>
      <c r="D291" s="9"/>
      <c r="E291" s="9"/>
      <c r="F291" s="8"/>
      <c r="G291" s="9"/>
      <c r="H291" s="10"/>
      <c r="I291" s="10"/>
      <c r="J291"/>
      <c r="K291"/>
    </row>
    <row r="292" spans="1:11" ht="47.25" hidden="1" x14ac:dyDescent="0.25">
      <c r="A292" s="76" t="s">
        <v>715</v>
      </c>
      <c r="B292" s="7" t="s">
        <v>67</v>
      </c>
      <c r="C292" s="8"/>
      <c r="D292" s="9"/>
      <c r="E292" s="9"/>
      <c r="F292" s="8"/>
      <c r="G292" s="9"/>
      <c r="H292" s="10"/>
      <c r="I292" s="10"/>
      <c r="J292"/>
      <c r="K292"/>
    </row>
    <row r="293" spans="1:11" ht="47.25" hidden="1" x14ac:dyDescent="0.25">
      <c r="A293" s="76" t="s">
        <v>716</v>
      </c>
      <c r="B293" s="7" t="s">
        <v>69</v>
      </c>
      <c r="C293" s="8"/>
      <c r="D293" s="9"/>
      <c r="E293" s="9"/>
      <c r="F293" s="8"/>
      <c r="G293" s="9"/>
      <c r="H293" s="10"/>
      <c r="I293" s="10"/>
      <c r="J293"/>
      <c r="K293"/>
    </row>
    <row r="294" spans="1:11" ht="47.25" hidden="1" x14ac:dyDescent="0.25">
      <c r="A294" s="76" t="s">
        <v>717</v>
      </c>
      <c r="B294" s="7" t="s">
        <v>71</v>
      </c>
      <c r="C294" s="8"/>
      <c r="D294" s="9"/>
      <c r="E294" s="9"/>
      <c r="F294" s="8"/>
      <c r="G294" s="9"/>
      <c r="H294" s="10"/>
      <c r="I294" s="10"/>
      <c r="J294"/>
      <c r="K294"/>
    </row>
    <row r="295" spans="1:11" ht="47.25" hidden="1" x14ac:dyDescent="0.25">
      <c r="A295" s="76" t="s">
        <v>718</v>
      </c>
      <c r="B295" s="7" t="s">
        <v>73</v>
      </c>
      <c r="C295" s="8"/>
      <c r="D295" s="9"/>
      <c r="E295" s="9"/>
      <c r="F295" s="8"/>
      <c r="G295" s="9"/>
      <c r="H295" s="10"/>
      <c r="I295" s="10"/>
      <c r="J295"/>
      <c r="K295"/>
    </row>
    <row r="296" spans="1:11" ht="47.25" hidden="1" x14ac:dyDescent="0.25">
      <c r="A296" s="76" t="s">
        <v>719</v>
      </c>
      <c r="B296" s="7" t="s">
        <v>75</v>
      </c>
      <c r="C296" s="8"/>
      <c r="D296" s="9"/>
      <c r="E296" s="9"/>
      <c r="F296" s="8"/>
      <c r="G296" s="9"/>
      <c r="H296" s="10"/>
      <c r="I296" s="10"/>
      <c r="J296"/>
      <c r="K296"/>
    </row>
    <row r="297" spans="1:11" ht="78.75" hidden="1" x14ac:dyDescent="0.25">
      <c r="A297" s="76" t="s">
        <v>720</v>
      </c>
      <c r="B297" s="7" t="s">
        <v>721</v>
      </c>
      <c r="C297" s="8"/>
      <c r="D297" s="9"/>
      <c r="E297" s="9"/>
      <c r="F297" s="8"/>
      <c r="G297" s="9"/>
      <c r="H297" s="10"/>
      <c r="I297" s="10"/>
      <c r="J297"/>
      <c r="K297"/>
    </row>
    <row r="298" spans="1:11" ht="47.25" hidden="1" x14ac:dyDescent="0.25">
      <c r="A298" s="76" t="s">
        <v>722</v>
      </c>
      <c r="B298" s="7" t="s">
        <v>723</v>
      </c>
      <c r="C298" s="8"/>
      <c r="D298" s="9"/>
      <c r="E298" s="9"/>
      <c r="F298" s="8"/>
      <c r="G298" s="9"/>
      <c r="H298" s="10"/>
      <c r="I298" s="10"/>
      <c r="J298"/>
      <c r="K298"/>
    </row>
    <row r="299" spans="1:11" ht="47.25" hidden="1" x14ac:dyDescent="0.25">
      <c r="A299" s="76" t="s">
        <v>724</v>
      </c>
      <c r="B299" s="7" t="s">
        <v>443</v>
      </c>
      <c r="C299" s="8"/>
      <c r="D299" s="9"/>
      <c r="E299" s="9"/>
      <c r="F299" s="8"/>
      <c r="G299" s="9"/>
      <c r="H299" s="10"/>
      <c r="I299" s="10"/>
      <c r="J299"/>
      <c r="K299"/>
    </row>
    <row r="300" spans="1:11" ht="31.5" hidden="1" x14ac:dyDescent="0.25">
      <c r="A300" s="76" t="s">
        <v>725</v>
      </c>
      <c r="B300" s="7" t="s">
        <v>83</v>
      </c>
      <c r="C300" s="8"/>
      <c r="D300" s="9"/>
      <c r="E300" s="9"/>
      <c r="F300" s="8"/>
      <c r="G300" s="9"/>
      <c r="H300" s="10"/>
      <c r="I300" s="10"/>
      <c r="J300"/>
      <c r="K300"/>
    </row>
    <row r="301" spans="1:11" ht="31.5" hidden="1" x14ac:dyDescent="0.25">
      <c r="A301" s="76" t="s">
        <v>726</v>
      </c>
      <c r="B301" s="7" t="s">
        <v>85</v>
      </c>
      <c r="C301" s="8"/>
      <c r="D301" s="9"/>
      <c r="E301" s="9"/>
      <c r="F301" s="8"/>
      <c r="G301" s="9"/>
      <c r="H301" s="10"/>
      <c r="I301" s="10"/>
      <c r="J301"/>
      <c r="K301"/>
    </row>
    <row r="302" spans="1:11" ht="31.5" hidden="1" x14ac:dyDescent="0.25">
      <c r="A302" s="76" t="s">
        <v>727</v>
      </c>
      <c r="B302" s="7" t="s">
        <v>87</v>
      </c>
      <c r="C302" s="8"/>
      <c r="D302" s="9"/>
      <c r="E302" s="9"/>
      <c r="F302" s="8"/>
      <c r="G302" s="9"/>
      <c r="H302" s="10"/>
      <c r="I302" s="10"/>
      <c r="J302"/>
      <c r="K302"/>
    </row>
    <row r="303" spans="1:11" ht="31.5" hidden="1" x14ac:dyDescent="0.25">
      <c r="A303" s="76" t="s">
        <v>728</v>
      </c>
      <c r="B303" s="7" t="s">
        <v>89</v>
      </c>
      <c r="C303" s="8"/>
      <c r="D303" s="9"/>
      <c r="E303" s="9"/>
      <c r="F303" s="8"/>
      <c r="G303" s="9"/>
      <c r="H303" s="10"/>
      <c r="I303" s="10"/>
      <c r="J303"/>
      <c r="K303"/>
    </row>
    <row r="304" spans="1:11" ht="18.75" x14ac:dyDescent="0.25">
      <c r="A304" s="243"/>
      <c r="B304" s="363" t="s">
        <v>729</v>
      </c>
      <c r="C304" s="364"/>
      <c r="D304" s="364"/>
      <c r="E304" s="364"/>
      <c r="F304" s="364"/>
      <c r="G304" s="365"/>
      <c r="H304" s="1">
        <f>H308+H315+H319+H322+H329</f>
        <v>14</v>
      </c>
      <c r="I304" s="1">
        <f>I308+I315+I319+I322+I329</f>
        <v>14</v>
      </c>
    </row>
    <row r="305" spans="1:11" ht="15.75" hidden="1" x14ac:dyDescent="0.25">
      <c r="A305" s="76" t="s">
        <v>730</v>
      </c>
      <c r="B305" s="366" t="s">
        <v>731</v>
      </c>
      <c r="C305" s="367"/>
      <c r="D305" s="367"/>
      <c r="E305" s="367"/>
      <c r="F305" s="367"/>
      <c r="G305" s="368"/>
      <c r="H305" s="10"/>
      <c r="I305" s="10"/>
      <c r="J305"/>
      <c r="K305"/>
    </row>
    <row r="306" spans="1:11" ht="31.5" hidden="1" x14ac:dyDescent="0.25">
      <c r="A306" s="76" t="s">
        <v>732</v>
      </c>
      <c r="B306" s="7" t="s">
        <v>733</v>
      </c>
      <c r="C306" s="8"/>
      <c r="D306" s="9"/>
      <c r="E306" s="9"/>
      <c r="F306" s="8"/>
      <c r="G306" s="9"/>
      <c r="H306" s="10"/>
      <c r="I306" s="10"/>
      <c r="J306"/>
      <c r="K306"/>
    </row>
    <row r="307" spans="1:11" ht="47.25" hidden="1" x14ac:dyDescent="0.25">
      <c r="A307" s="76" t="s">
        <v>734</v>
      </c>
      <c r="B307" s="7" t="s">
        <v>735</v>
      </c>
      <c r="C307" s="8"/>
      <c r="D307" s="9"/>
      <c r="E307" s="9"/>
      <c r="F307" s="8"/>
      <c r="G307" s="9"/>
      <c r="H307" s="10"/>
      <c r="I307" s="10"/>
      <c r="J307"/>
      <c r="K307"/>
    </row>
    <row r="308" spans="1:11" ht="36.950000000000003" customHeight="1" x14ac:dyDescent="0.25">
      <c r="A308" s="243" t="s">
        <v>736</v>
      </c>
      <c r="B308" s="354" t="s">
        <v>737</v>
      </c>
      <c r="C308" s="355"/>
      <c r="D308" s="355"/>
      <c r="E308" s="355"/>
      <c r="F308" s="355"/>
      <c r="G308" s="356"/>
      <c r="H308" s="1">
        <f>SUM(D309:D312)</f>
        <v>2</v>
      </c>
      <c r="I308" s="1">
        <f>COUNT(D309:D312)*2</f>
        <v>2</v>
      </c>
    </row>
    <row r="309" spans="1:11" ht="60" x14ac:dyDescent="0.25">
      <c r="A309" s="243" t="s">
        <v>738</v>
      </c>
      <c r="B309" s="7" t="s">
        <v>739</v>
      </c>
      <c r="C309" s="33" t="s">
        <v>2615</v>
      </c>
      <c r="D309" s="12">
        <v>2</v>
      </c>
      <c r="E309" s="9" t="s">
        <v>100</v>
      </c>
      <c r="F309" s="8" t="s">
        <v>1978</v>
      </c>
      <c r="G309" s="230"/>
      <c r="H309" s="1"/>
      <c r="I309" s="1"/>
    </row>
    <row r="310" spans="1:11" ht="30" hidden="1" x14ac:dyDescent="0.25">
      <c r="A310" s="115"/>
      <c r="B310" s="7"/>
      <c r="C310" s="33" t="s">
        <v>742</v>
      </c>
      <c r="D310" s="183"/>
      <c r="E310" s="9" t="s">
        <v>100</v>
      </c>
      <c r="F310" s="8" t="s">
        <v>743</v>
      </c>
      <c r="G310" s="13"/>
      <c r="H310" s="1"/>
      <c r="I310" s="1"/>
      <c r="J310"/>
      <c r="K310"/>
    </row>
    <row r="311" spans="1:11" ht="45" hidden="1" x14ac:dyDescent="0.25">
      <c r="A311" s="115"/>
      <c r="B311" s="7"/>
      <c r="C311" s="33" t="s">
        <v>744</v>
      </c>
      <c r="D311" s="183"/>
      <c r="E311" s="9" t="s">
        <v>100</v>
      </c>
      <c r="F311" s="8" t="s">
        <v>745</v>
      </c>
      <c r="G311" s="13"/>
      <c r="H311" s="1"/>
      <c r="I311" s="1"/>
      <c r="J311"/>
      <c r="K311"/>
    </row>
    <row r="312" spans="1:11" ht="45" hidden="1" x14ac:dyDescent="0.25">
      <c r="A312" s="115"/>
      <c r="B312" s="7"/>
      <c r="C312" s="33" t="s">
        <v>746</v>
      </c>
      <c r="D312" s="183"/>
      <c r="E312" s="9" t="s">
        <v>100</v>
      </c>
      <c r="F312" s="8" t="s">
        <v>747</v>
      </c>
      <c r="G312" s="13"/>
      <c r="H312" s="1"/>
      <c r="I312" s="1"/>
      <c r="J312"/>
      <c r="K312"/>
    </row>
    <row r="313" spans="1:11" ht="47.25" hidden="1" x14ac:dyDescent="0.25">
      <c r="A313" s="76" t="s">
        <v>749</v>
      </c>
      <c r="B313" s="7" t="s">
        <v>1312</v>
      </c>
      <c r="C313" s="33"/>
      <c r="D313" s="42"/>
      <c r="E313" s="42"/>
      <c r="F313" s="8"/>
      <c r="G313" s="9"/>
      <c r="H313" s="10"/>
      <c r="I313" s="10"/>
      <c r="J313"/>
      <c r="K313"/>
    </row>
    <row r="314" spans="1:11" ht="31.5" hidden="1" x14ac:dyDescent="0.25">
      <c r="A314" s="76" t="s">
        <v>755</v>
      </c>
      <c r="B314" s="7" t="s">
        <v>756</v>
      </c>
      <c r="C314" s="33"/>
      <c r="D314" s="42"/>
      <c r="E314" s="42"/>
      <c r="F314" s="11"/>
      <c r="G314" s="9"/>
      <c r="H314" s="10"/>
      <c r="I314" s="10"/>
      <c r="J314"/>
      <c r="K314"/>
    </row>
    <row r="315" spans="1:11" ht="36.950000000000003" customHeight="1" x14ac:dyDescent="0.25">
      <c r="A315" s="243" t="s">
        <v>762</v>
      </c>
      <c r="B315" s="354" t="s">
        <v>763</v>
      </c>
      <c r="C315" s="355"/>
      <c r="D315" s="355"/>
      <c r="E315" s="355"/>
      <c r="F315" s="355"/>
      <c r="G315" s="356"/>
      <c r="H315" s="1">
        <f>SUM(D316:D318)</f>
        <v>2</v>
      </c>
      <c r="I315" s="1">
        <f>COUNT(D316:D318)*2</f>
        <v>2</v>
      </c>
    </row>
    <row r="316" spans="1:11" ht="47.25" x14ac:dyDescent="0.25">
      <c r="A316" s="243" t="s">
        <v>764</v>
      </c>
      <c r="B316" s="7" t="s">
        <v>765</v>
      </c>
      <c r="C316" s="11" t="s">
        <v>2618</v>
      </c>
      <c r="D316" s="12">
        <v>2</v>
      </c>
      <c r="E316" s="9" t="s">
        <v>100</v>
      </c>
      <c r="F316" s="8"/>
      <c r="G316" s="230"/>
      <c r="H316" s="1"/>
      <c r="I316" s="1"/>
    </row>
    <row r="317" spans="1:11" ht="15.75" hidden="1" x14ac:dyDescent="0.25">
      <c r="A317" s="115"/>
      <c r="B317" s="7"/>
      <c r="C317" s="8" t="s">
        <v>766</v>
      </c>
      <c r="D317" s="183"/>
      <c r="E317" s="9" t="s">
        <v>100</v>
      </c>
      <c r="F317" s="8"/>
      <c r="G317" s="13"/>
      <c r="H317" s="1"/>
      <c r="I317" s="1"/>
      <c r="J317"/>
      <c r="K317"/>
    </row>
    <row r="318" spans="1:11" ht="31.5" hidden="1" x14ac:dyDescent="0.25">
      <c r="A318" s="115" t="s">
        <v>772</v>
      </c>
      <c r="B318" s="7" t="s">
        <v>773</v>
      </c>
      <c r="C318" s="11" t="s">
        <v>774</v>
      </c>
      <c r="D318" s="183"/>
      <c r="E318" s="9" t="s">
        <v>816</v>
      </c>
      <c r="F318" s="8"/>
      <c r="G318" s="13"/>
      <c r="H318" s="1"/>
      <c r="I318" s="1"/>
      <c r="J318"/>
      <c r="K318"/>
    </row>
    <row r="319" spans="1:11" ht="36.950000000000003" customHeight="1" x14ac:dyDescent="0.25">
      <c r="A319" s="243" t="s">
        <v>776</v>
      </c>
      <c r="B319" s="354" t="s">
        <v>1979</v>
      </c>
      <c r="C319" s="355"/>
      <c r="D319" s="355"/>
      <c r="E319" s="355"/>
      <c r="F319" s="355"/>
      <c r="G319" s="356"/>
      <c r="H319" s="1">
        <f>SUM(D320)</f>
        <v>2</v>
      </c>
      <c r="I319" s="1">
        <f>COUNT(D320)*2</f>
        <v>2</v>
      </c>
    </row>
    <row r="320" spans="1:11" ht="90" x14ac:dyDescent="0.25">
      <c r="A320" s="243" t="s">
        <v>778</v>
      </c>
      <c r="B320" s="8" t="s">
        <v>779</v>
      </c>
      <c r="C320" s="8" t="s">
        <v>780</v>
      </c>
      <c r="D320" s="12">
        <v>2</v>
      </c>
      <c r="E320" s="9" t="s">
        <v>125</v>
      </c>
      <c r="F320" s="8" t="s">
        <v>1980</v>
      </c>
      <c r="G320" s="230"/>
      <c r="H320" s="1"/>
      <c r="I320" s="1"/>
    </row>
    <row r="321" spans="1:11" ht="60" hidden="1" x14ac:dyDescent="0.25">
      <c r="A321" s="76" t="s">
        <v>791</v>
      </c>
      <c r="B321" s="8" t="s">
        <v>792</v>
      </c>
      <c r="C321" s="8"/>
      <c r="D321" s="9"/>
      <c r="E321" s="9"/>
      <c r="F321" s="8"/>
      <c r="G321" s="9"/>
      <c r="H321" s="10"/>
      <c r="I321" s="10"/>
      <c r="J321"/>
      <c r="K321"/>
    </row>
    <row r="322" spans="1:11" ht="36.950000000000003" customHeight="1" x14ac:dyDescent="0.25">
      <c r="A322" s="243" t="s">
        <v>800</v>
      </c>
      <c r="B322" s="354" t="s">
        <v>801</v>
      </c>
      <c r="C322" s="355"/>
      <c r="D322" s="355"/>
      <c r="E322" s="355"/>
      <c r="F322" s="355"/>
      <c r="G322" s="356"/>
      <c r="H322" s="1">
        <f>SUM(D324:D328)</f>
        <v>4</v>
      </c>
      <c r="I322" s="1">
        <f>COUNT(D324:D328)*2</f>
        <v>4</v>
      </c>
    </row>
    <row r="323" spans="1:11" ht="30" hidden="1" x14ac:dyDescent="0.25">
      <c r="A323" s="76" t="s">
        <v>802</v>
      </c>
      <c r="B323" s="8" t="s">
        <v>803</v>
      </c>
      <c r="C323" s="8"/>
      <c r="D323" s="9"/>
      <c r="E323" s="9"/>
      <c r="F323" s="8"/>
      <c r="G323" s="9"/>
      <c r="H323" s="10"/>
      <c r="I323" s="10"/>
      <c r="J323"/>
      <c r="K323"/>
    </row>
    <row r="324" spans="1:11" ht="45" x14ac:dyDescent="0.25">
      <c r="A324" s="243" t="s">
        <v>804</v>
      </c>
      <c r="B324" s="8" t="s">
        <v>805</v>
      </c>
      <c r="C324" s="33" t="s">
        <v>806</v>
      </c>
      <c r="D324" s="52">
        <v>2</v>
      </c>
      <c r="E324" s="42" t="s">
        <v>100</v>
      </c>
      <c r="F324" s="11" t="s">
        <v>807</v>
      </c>
      <c r="G324" s="230"/>
      <c r="H324" s="1"/>
      <c r="I324" s="1"/>
    </row>
    <row r="325" spans="1:11" ht="45" hidden="1" x14ac:dyDescent="0.25">
      <c r="A325" s="115"/>
      <c r="B325" s="8"/>
      <c r="C325" s="33" t="s">
        <v>808</v>
      </c>
      <c r="D325" s="192"/>
      <c r="E325" s="42" t="s">
        <v>100</v>
      </c>
      <c r="F325" s="11" t="s">
        <v>809</v>
      </c>
      <c r="G325" s="13"/>
      <c r="H325" s="1"/>
      <c r="I325" s="1"/>
      <c r="J325"/>
      <c r="K325"/>
    </row>
    <row r="326" spans="1:11" ht="45" x14ac:dyDescent="0.25">
      <c r="A326" s="243" t="s">
        <v>810</v>
      </c>
      <c r="B326" s="8" t="s">
        <v>811</v>
      </c>
      <c r="C326" s="33" t="s">
        <v>812</v>
      </c>
      <c r="D326" s="52">
        <v>2</v>
      </c>
      <c r="E326" s="42" t="s">
        <v>125</v>
      </c>
      <c r="F326" s="11"/>
      <c r="G326" s="230"/>
      <c r="H326" s="1"/>
      <c r="I326" s="1"/>
    </row>
    <row r="327" spans="1:11" ht="30" hidden="1" x14ac:dyDescent="0.25">
      <c r="A327" s="115"/>
      <c r="B327" s="8"/>
      <c r="C327" s="33" t="s">
        <v>813</v>
      </c>
      <c r="D327" s="192"/>
      <c r="E327" s="42" t="s">
        <v>125</v>
      </c>
      <c r="F327" s="11"/>
      <c r="G327" s="13"/>
      <c r="H327" s="1"/>
      <c r="I327" s="1"/>
      <c r="J327"/>
      <c r="K327"/>
    </row>
    <row r="328" spans="1:11" ht="30" hidden="1" x14ac:dyDescent="0.25">
      <c r="A328" s="115"/>
      <c r="B328" s="8"/>
      <c r="C328" s="33" t="s">
        <v>815</v>
      </c>
      <c r="D328" s="192"/>
      <c r="E328" s="42" t="s">
        <v>816</v>
      </c>
      <c r="F328" s="11" t="s">
        <v>817</v>
      </c>
      <c r="G328" s="13"/>
      <c r="H328" s="1"/>
      <c r="I328" s="1"/>
      <c r="J328"/>
      <c r="K328"/>
    </row>
    <row r="329" spans="1:11" ht="36.950000000000003" customHeight="1" x14ac:dyDescent="0.25">
      <c r="A329" s="243" t="s">
        <v>823</v>
      </c>
      <c r="B329" s="354" t="s">
        <v>824</v>
      </c>
      <c r="C329" s="355"/>
      <c r="D329" s="355"/>
      <c r="E329" s="355"/>
      <c r="F329" s="355"/>
      <c r="G329" s="356"/>
      <c r="H329" s="1">
        <f>SUM(D330:D337)</f>
        <v>4</v>
      </c>
      <c r="I329" s="1">
        <f>COUNT(D330:D337)*2</f>
        <v>4</v>
      </c>
    </row>
    <row r="330" spans="1:11" ht="63" x14ac:dyDescent="0.25">
      <c r="A330" s="243" t="s">
        <v>825</v>
      </c>
      <c r="B330" s="7" t="s">
        <v>826</v>
      </c>
      <c r="C330" s="8" t="s">
        <v>827</v>
      </c>
      <c r="D330" s="12">
        <v>2</v>
      </c>
      <c r="E330" s="9" t="s">
        <v>100</v>
      </c>
      <c r="F330" s="8"/>
      <c r="G330" s="230"/>
      <c r="H330" s="1"/>
      <c r="I330" s="1"/>
    </row>
    <row r="331" spans="1:11" ht="30" hidden="1" x14ac:dyDescent="0.25">
      <c r="A331" s="115"/>
      <c r="B331" s="7"/>
      <c r="C331" s="8" t="s">
        <v>828</v>
      </c>
      <c r="D331" s="183"/>
      <c r="E331" s="9" t="s">
        <v>100</v>
      </c>
      <c r="F331" s="8"/>
      <c r="G331" s="13"/>
      <c r="H331" s="1"/>
      <c r="I331" s="1"/>
      <c r="J331"/>
      <c r="K331"/>
    </row>
    <row r="332" spans="1:11" ht="45" hidden="1" x14ac:dyDescent="0.25">
      <c r="A332" s="115"/>
      <c r="B332" s="7"/>
      <c r="C332" s="8" t="s">
        <v>829</v>
      </c>
      <c r="D332" s="183"/>
      <c r="E332" s="9" t="s">
        <v>100</v>
      </c>
      <c r="F332" s="8"/>
      <c r="G332" s="13"/>
      <c r="H332" s="1"/>
      <c r="I332" s="1"/>
      <c r="J332"/>
      <c r="K332"/>
    </row>
    <row r="333" spans="1:11" ht="45" hidden="1" x14ac:dyDescent="0.25">
      <c r="A333" s="115"/>
      <c r="B333" s="7"/>
      <c r="C333" s="8" t="s">
        <v>830</v>
      </c>
      <c r="D333" s="183"/>
      <c r="E333" s="9" t="s">
        <v>100</v>
      </c>
      <c r="F333" s="8"/>
      <c r="G333" s="13"/>
      <c r="H333" s="1"/>
      <c r="I333" s="1"/>
      <c r="J333"/>
      <c r="K333"/>
    </row>
    <row r="334" spans="1:11" ht="30" hidden="1" x14ac:dyDescent="0.25">
      <c r="A334" s="115"/>
      <c r="B334" s="7"/>
      <c r="C334" s="33" t="s">
        <v>831</v>
      </c>
      <c r="D334" s="183"/>
      <c r="E334" s="9" t="s">
        <v>100</v>
      </c>
      <c r="F334" s="8"/>
      <c r="G334" s="13"/>
      <c r="H334" s="1"/>
      <c r="I334" s="1"/>
      <c r="J334"/>
      <c r="K334"/>
    </row>
    <row r="335" spans="1:11" ht="45" x14ac:dyDescent="0.25">
      <c r="A335" s="243" t="s">
        <v>832</v>
      </c>
      <c r="B335" s="7" t="s">
        <v>833</v>
      </c>
      <c r="C335" s="33" t="s">
        <v>2619</v>
      </c>
      <c r="D335" s="52">
        <v>2</v>
      </c>
      <c r="E335" s="9" t="s">
        <v>100</v>
      </c>
      <c r="F335" s="8" t="s">
        <v>835</v>
      </c>
      <c r="G335" s="230"/>
      <c r="H335" s="1"/>
      <c r="I335" s="1"/>
    </row>
    <row r="336" spans="1:11" ht="60" hidden="1" x14ac:dyDescent="0.25">
      <c r="A336" s="115"/>
      <c r="B336" s="7"/>
      <c r="C336" s="33" t="s">
        <v>1811</v>
      </c>
      <c r="D336" s="192"/>
      <c r="E336" s="9" t="s">
        <v>100</v>
      </c>
      <c r="F336" s="8" t="s">
        <v>1812</v>
      </c>
      <c r="G336" s="13"/>
      <c r="H336" s="1"/>
      <c r="I336" s="1"/>
      <c r="J336"/>
      <c r="K336"/>
    </row>
    <row r="337" spans="1:11" ht="30" hidden="1" x14ac:dyDescent="0.25">
      <c r="A337" s="115"/>
      <c r="B337" s="7"/>
      <c r="C337" s="33" t="s">
        <v>836</v>
      </c>
      <c r="D337" s="192"/>
      <c r="E337" s="9" t="s">
        <v>127</v>
      </c>
      <c r="F337" s="33" t="s">
        <v>837</v>
      </c>
      <c r="G337" s="13" t="s">
        <v>1912</v>
      </c>
      <c r="H337" s="1"/>
      <c r="I337" s="1"/>
      <c r="J337"/>
      <c r="K337"/>
    </row>
    <row r="338" spans="1:11" ht="31.5" hidden="1" x14ac:dyDescent="0.25">
      <c r="A338" s="76" t="s">
        <v>840</v>
      </c>
      <c r="B338" s="7" t="s">
        <v>841</v>
      </c>
      <c r="C338" s="8"/>
      <c r="D338" s="9"/>
      <c r="E338" s="9"/>
      <c r="F338" s="8"/>
      <c r="G338" s="9"/>
      <c r="H338" s="10"/>
      <c r="I338" s="10"/>
      <c r="J338"/>
      <c r="K338"/>
    </row>
    <row r="339" spans="1:11" ht="18.75" x14ac:dyDescent="0.25">
      <c r="A339" s="243"/>
      <c r="B339" s="363" t="s">
        <v>842</v>
      </c>
      <c r="C339" s="364"/>
      <c r="D339" s="364"/>
      <c r="E339" s="364"/>
      <c r="F339" s="364"/>
      <c r="G339" s="365"/>
      <c r="H339" s="1">
        <f>H345+H349+H358</f>
        <v>6</v>
      </c>
      <c r="I339" s="1">
        <f>I345+I349+I358</f>
        <v>6</v>
      </c>
    </row>
    <row r="340" spans="1:11" ht="15.75" hidden="1" x14ac:dyDescent="0.25">
      <c r="A340" s="76" t="s">
        <v>843</v>
      </c>
      <c r="B340" s="366" t="s">
        <v>844</v>
      </c>
      <c r="C340" s="367"/>
      <c r="D340" s="367"/>
      <c r="E340" s="367"/>
      <c r="F340" s="367"/>
      <c r="G340" s="368"/>
      <c r="H340" s="10"/>
      <c r="I340" s="10"/>
      <c r="J340"/>
      <c r="K340"/>
    </row>
    <row r="341" spans="1:11" ht="15.75" hidden="1" x14ac:dyDescent="0.25">
      <c r="A341" s="76" t="s">
        <v>845</v>
      </c>
      <c r="B341" s="7" t="s">
        <v>846</v>
      </c>
      <c r="C341" s="8"/>
      <c r="D341" s="9"/>
      <c r="E341" s="9"/>
      <c r="F341" s="8"/>
      <c r="G341" s="9"/>
      <c r="H341" s="10"/>
      <c r="I341" s="10"/>
      <c r="J341"/>
      <c r="K341"/>
    </row>
    <row r="342" spans="1:11" ht="31.5" hidden="1" x14ac:dyDescent="0.25">
      <c r="A342" s="76" t="s">
        <v>847</v>
      </c>
      <c r="B342" s="7" t="s">
        <v>848</v>
      </c>
      <c r="C342" s="8"/>
      <c r="D342" s="9"/>
      <c r="E342" s="9"/>
      <c r="F342" s="8"/>
      <c r="G342" s="9"/>
      <c r="H342" s="10"/>
      <c r="I342" s="10"/>
      <c r="J342"/>
      <c r="K342"/>
    </row>
    <row r="343" spans="1:11" ht="31.5" hidden="1" x14ac:dyDescent="0.25">
      <c r="A343" s="76" t="s">
        <v>849</v>
      </c>
      <c r="B343" s="7" t="s">
        <v>850</v>
      </c>
      <c r="C343" s="8"/>
      <c r="D343" s="9"/>
      <c r="E343" s="9"/>
      <c r="F343" s="8"/>
      <c r="G343" s="9"/>
      <c r="H343" s="10"/>
      <c r="I343" s="10"/>
      <c r="J343"/>
      <c r="K343"/>
    </row>
    <row r="344" spans="1:11" ht="30" hidden="1" x14ac:dyDescent="0.25">
      <c r="A344" s="76" t="s">
        <v>851</v>
      </c>
      <c r="B344" s="8" t="s">
        <v>852</v>
      </c>
      <c r="C344" s="8"/>
      <c r="D344" s="9"/>
      <c r="E344" s="9"/>
      <c r="F344" s="8"/>
      <c r="G344" s="9"/>
      <c r="H344" s="10"/>
      <c r="I344" s="10"/>
      <c r="J344"/>
      <c r="K344"/>
    </row>
    <row r="345" spans="1:11" ht="36.950000000000003" customHeight="1" x14ac:dyDescent="0.25">
      <c r="A345" s="243" t="s">
        <v>853</v>
      </c>
      <c r="B345" s="354" t="s">
        <v>854</v>
      </c>
      <c r="C345" s="355"/>
      <c r="D345" s="355"/>
      <c r="E345" s="355"/>
      <c r="F345" s="355"/>
      <c r="G345" s="356"/>
      <c r="H345" s="1">
        <f>SUM(D346)</f>
        <v>2</v>
      </c>
      <c r="I345" s="1">
        <f>COUNT(D346)*2</f>
        <v>2</v>
      </c>
    </row>
    <row r="346" spans="1:11" ht="31.5" x14ac:dyDescent="0.25">
      <c r="A346" s="243" t="s">
        <v>855</v>
      </c>
      <c r="B346" s="7" t="s">
        <v>856</v>
      </c>
      <c r="C346" s="8" t="s">
        <v>1981</v>
      </c>
      <c r="D346" s="12">
        <v>2</v>
      </c>
      <c r="E346" s="9" t="s">
        <v>19</v>
      </c>
      <c r="F346" s="8"/>
      <c r="G346" s="230"/>
      <c r="H346" s="1"/>
      <c r="I346" s="1"/>
    </row>
    <row r="347" spans="1:11" ht="31.5" hidden="1" x14ac:dyDescent="0.25">
      <c r="A347" s="76" t="s">
        <v>857</v>
      </c>
      <c r="B347" s="7" t="s">
        <v>858</v>
      </c>
      <c r="C347" s="8"/>
      <c r="D347" s="9"/>
      <c r="E347" s="9"/>
      <c r="F347" s="8"/>
      <c r="G347" s="9"/>
      <c r="H347" s="10"/>
      <c r="I347" s="10"/>
      <c r="J347"/>
      <c r="K347"/>
    </row>
    <row r="348" spans="1:11" ht="47.25" hidden="1" x14ac:dyDescent="0.25">
      <c r="A348" s="76" t="s">
        <v>859</v>
      </c>
      <c r="B348" s="7" t="s">
        <v>860</v>
      </c>
      <c r="C348" s="8"/>
      <c r="D348" s="9"/>
      <c r="E348" s="9"/>
      <c r="F348" s="8"/>
      <c r="G348" s="9"/>
      <c r="H348" s="10"/>
      <c r="I348" s="10"/>
      <c r="J348"/>
      <c r="K348"/>
    </row>
    <row r="349" spans="1:11" ht="36.950000000000003" hidden="1" customHeight="1" x14ac:dyDescent="0.25">
      <c r="A349" s="258" t="s">
        <v>861</v>
      </c>
      <c r="B349" s="354" t="s">
        <v>862</v>
      </c>
      <c r="C349" s="355"/>
      <c r="D349" s="355"/>
      <c r="E349" s="355"/>
      <c r="F349" s="355"/>
      <c r="G349" s="356"/>
      <c r="H349" s="235">
        <f>SUM(D350)</f>
        <v>0</v>
      </c>
      <c r="I349" s="235">
        <f>COUNT(D350)*2</f>
        <v>0</v>
      </c>
      <c r="J349" s="228"/>
    </row>
    <row r="350" spans="1:11" ht="31.5" hidden="1" x14ac:dyDescent="0.25">
      <c r="A350" s="115" t="s">
        <v>863</v>
      </c>
      <c r="B350" s="7" t="s">
        <v>864</v>
      </c>
      <c r="C350" s="8" t="s">
        <v>1982</v>
      </c>
      <c r="D350" s="183"/>
      <c r="E350" s="9" t="s">
        <v>19</v>
      </c>
      <c r="F350" s="8"/>
      <c r="G350" s="13"/>
      <c r="H350" s="1"/>
      <c r="I350" s="1"/>
      <c r="J350"/>
      <c r="K350"/>
    </row>
    <row r="351" spans="1:11" ht="31.5" hidden="1" x14ac:dyDescent="0.25">
      <c r="A351" s="76" t="s">
        <v>866</v>
      </c>
      <c r="B351" s="7" t="s">
        <v>867</v>
      </c>
      <c r="C351" s="8"/>
      <c r="D351" s="9"/>
      <c r="E351" s="9"/>
      <c r="F351" s="8"/>
      <c r="G351" s="9"/>
      <c r="H351" s="10"/>
      <c r="I351" s="10"/>
      <c r="J351"/>
      <c r="K351"/>
    </row>
    <row r="352" spans="1:11" ht="31.5" hidden="1" x14ac:dyDescent="0.25">
      <c r="A352" s="76" t="s">
        <v>868</v>
      </c>
      <c r="B352" s="7" t="s">
        <v>869</v>
      </c>
      <c r="C352" s="8"/>
      <c r="D352" s="9"/>
      <c r="E352" s="9"/>
      <c r="F352" s="8"/>
      <c r="G352" s="9"/>
      <c r="H352" s="10"/>
      <c r="I352" s="10"/>
      <c r="J352"/>
      <c r="K352"/>
    </row>
    <row r="353" spans="1:11" ht="47.25" hidden="1" x14ac:dyDescent="0.25">
      <c r="A353" s="76" t="s">
        <v>870</v>
      </c>
      <c r="B353" s="32" t="s">
        <v>871</v>
      </c>
      <c r="C353" s="8"/>
      <c r="D353" s="9"/>
      <c r="E353" s="9"/>
      <c r="F353" s="8"/>
      <c r="G353" s="9"/>
      <c r="H353" s="10"/>
      <c r="I353" s="10"/>
      <c r="J353"/>
      <c r="K353"/>
    </row>
    <row r="354" spans="1:11" ht="31.5" hidden="1" x14ac:dyDescent="0.25">
      <c r="A354" s="76" t="s">
        <v>872</v>
      </c>
      <c r="B354" s="7" t="s">
        <v>873</v>
      </c>
      <c r="C354" s="8"/>
      <c r="D354" s="9"/>
      <c r="E354" s="9"/>
      <c r="F354" s="8"/>
      <c r="G354" s="9"/>
      <c r="H354" s="10"/>
      <c r="I354" s="10"/>
      <c r="J354"/>
      <c r="K354"/>
    </row>
    <row r="355" spans="1:11" ht="47.25" hidden="1" x14ac:dyDescent="0.25">
      <c r="A355" s="76" t="s">
        <v>874</v>
      </c>
      <c r="B355" s="7" t="s">
        <v>875</v>
      </c>
      <c r="C355" s="8"/>
      <c r="D355" s="9"/>
      <c r="E355" s="9"/>
      <c r="F355" s="8"/>
      <c r="G355" s="9"/>
      <c r="H355" s="10"/>
      <c r="I355" s="10"/>
      <c r="J355"/>
      <c r="K355"/>
    </row>
    <row r="356" spans="1:11" ht="31.5" hidden="1" x14ac:dyDescent="0.25">
      <c r="A356" s="76" t="s">
        <v>876</v>
      </c>
      <c r="B356" s="7" t="s">
        <v>877</v>
      </c>
      <c r="C356" s="8"/>
      <c r="D356" s="9"/>
      <c r="E356" s="9"/>
      <c r="F356" s="8"/>
      <c r="G356" s="9"/>
      <c r="H356" s="10"/>
      <c r="I356" s="10"/>
      <c r="J356"/>
      <c r="K356"/>
    </row>
    <row r="357" spans="1:11" ht="31.5" hidden="1" x14ac:dyDescent="0.25">
      <c r="A357" s="76" t="s">
        <v>878</v>
      </c>
      <c r="B357" s="7" t="s">
        <v>879</v>
      </c>
      <c r="C357" s="8"/>
      <c r="D357" s="9"/>
      <c r="E357" s="9"/>
      <c r="F357" s="8"/>
      <c r="G357" s="9"/>
      <c r="H357" s="10"/>
      <c r="I357" s="10"/>
      <c r="J357"/>
      <c r="K357"/>
    </row>
    <row r="358" spans="1:11" ht="36.950000000000003" customHeight="1" x14ac:dyDescent="0.25">
      <c r="A358" s="243" t="s">
        <v>880</v>
      </c>
      <c r="B358" s="354" t="s">
        <v>881</v>
      </c>
      <c r="C358" s="355"/>
      <c r="D358" s="355"/>
      <c r="E358" s="355"/>
      <c r="F358" s="355"/>
      <c r="G358" s="356"/>
      <c r="H358" s="1">
        <f>SUM(D359:D363)</f>
        <v>4</v>
      </c>
      <c r="I358" s="1">
        <f>COUNT(D359:D363)*2</f>
        <v>4</v>
      </c>
    </row>
    <row r="359" spans="1:11" ht="31.5" x14ac:dyDescent="0.25">
      <c r="A359" s="243" t="s">
        <v>882</v>
      </c>
      <c r="B359" s="7" t="s">
        <v>883</v>
      </c>
      <c r="C359" s="8" t="s">
        <v>884</v>
      </c>
      <c r="D359" s="12">
        <v>2</v>
      </c>
      <c r="E359" s="9" t="s">
        <v>557</v>
      </c>
      <c r="F359" s="8"/>
      <c r="G359" s="230"/>
      <c r="H359" s="1"/>
      <c r="I359" s="1"/>
    </row>
    <row r="360" spans="1:11" ht="75" hidden="1" x14ac:dyDescent="0.25">
      <c r="A360" s="115" t="s">
        <v>885</v>
      </c>
      <c r="B360" s="7" t="s">
        <v>886</v>
      </c>
      <c r="C360" s="8" t="s">
        <v>1983</v>
      </c>
      <c r="D360" s="183"/>
      <c r="E360" s="9" t="s">
        <v>19</v>
      </c>
      <c r="F360" s="8" t="s">
        <v>1984</v>
      </c>
      <c r="G360" s="13" t="s">
        <v>1985</v>
      </c>
      <c r="H360" s="1"/>
      <c r="I360" s="1"/>
      <c r="J360"/>
      <c r="K360"/>
    </row>
    <row r="361" spans="1:11" ht="31.5" hidden="1" x14ac:dyDescent="0.25">
      <c r="A361" s="115" t="s">
        <v>888</v>
      </c>
      <c r="B361" s="7" t="s">
        <v>889</v>
      </c>
      <c r="C361" s="69" t="s">
        <v>1383</v>
      </c>
      <c r="D361" s="183"/>
      <c r="E361" s="9" t="s">
        <v>125</v>
      </c>
      <c r="F361" s="8"/>
      <c r="G361" s="13" t="s">
        <v>1986</v>
      </c>
      <c r="H361" s="1"/>
      <c r="I361" s="1"/>
      <c r="J361"/>
      <c r="K361"/>
    </row>
    <row r="362" spans="1:11" ht="31.5" x14ac:dyDescent="0.25">
      <c r="A362" s="243" t="s">
        <v>892</v>
      </c>
      <c r="B362" s="7" t="s">
        <v>893</v>
      </c>
      <c r="C362" s="11" t="s">
        <v>2620</v>
      </c>
      <c r="D362" s="12">
        <v>2</v>
      </c>
      <c r="E362" s="9" t="s">
        <v>100</v>
      </c>
      <c r="F362" s="8"/>
      <c r="G362" s="230"/>
      <c r="H362" s="1"/>
      <c r="I362" s="1"/>
    </row>
    <row r="363" spans="1:11" ht="15.75" hidden="1" x14ac:dyDescent="0.25">
      <c r="A363" s="115"/>
      <c r="B363" s="7"/>
      <c r="C363" s="8" t="s">
        <v>1987</v>
      </c>
      <c r="D363" s="183"/>
      <c r="E363" s="9" t="s">
        <v>100</v>
      </c>
      <c r="F363" s="8"/>
      <c r="G363" s="13"/>
      <c r="H363" s="1"/>
      <c r="I363" s="1"/>
      <c r="J363"/>
      <c r="K363"/>
    </row>
    <row r="364" spans="1:11" ht="18.75" x14ac:dyDescent="0.25">
      <c r="A364" s="243"/>
      <c r="B364" s="363" t="s">
        <v>900</v>
      </c>
      <c r="C364" s="364"/>
      <c r="D364" s="364"/>
      <c r="E364" s="364"/>
      <c r="F364" s="364"/>
      <c r="G364" s="365"/>
      <c r="H364" s="1">
        <f>H365+H370+H374+H378</f>
        <v>20</v>
      </c>
      <c r="I364" s="1">
        <f>I365+I370+I374+I378</f>
        <v>20</v>
      </c>
    </row>
    <row r="365" spans="1:11" ht="36.950000000000003" customHeight="1" x14ac:dyDescent="0.25">
      <c r="A365" s="243" t="s">
        <v>901</v>
      </c>
      <c r="B365" s="354" t="s">
        <v>902</v>
      </c>
      <c r="C365" s="355"/>
      <c r="D365" s="355"/>
      <c r="E365" s="355"/>
      <c r="F365" s="355"/>
      <c r="G365" s="356"/>
      <c r="H365" s="1">
        <f>SUM(D366:D368)</f>
        <v>6</v>
      </c>
      <c r="I365" s="1">
        <f>COUNT(D366:D368)*2</f>
        <v>6</v>
      </c>
    </row>
    <row r="366" spans="1:11" ht="30" x14ac:dyDescent="0.25">
      <c r="A366" s="243" t="s">
        <v>903</v>
      </c>
      <c r="B366" s="8" t="s">
        <v>904</v>
      </c>
      <c r="C366" s="8" t="s">
        <v>1988</v>
      </c>
      <c r="D366" s="12">
        <v>2</v>
      </c>
      <c r="E366" s="9" t="s">
        <v>375</v>
      </c>
      <c r="F366" s="8"/>
      <c r="G366" s="230"/>
      <c r="H366" s="1"/>
      <c r="I366" s="1"/>
    </row>
    <row r="367" spans="1:11" ht="30" x14ac:dyDescent="0.25">
      <c r="A367" s="243"/>
      <c r="B367" s="8"/>
      <c r="C367" s="36" t="s">
        <v>1989</v>
      </c>
      <c r="D367" s="12">
        <v>2</v>
      </c>
      <c r="E367" s="9" t="s">
        <v>375</v>
      </c>
      <c r="F367" s="8"/>
      <c r="G367" s="230"/>
      <c r="H367" s="1"/>
      <c r="I367" s="1"/>
    </row>
    <row r="368" spans="1:11" ht="30" x14ac:dyDescent="0.25">
      <c r="A368" s="243"/>
      <c r="B368" s="8"/>
      <c r="C368" s="36" t="s">
        <v>1990</v>
      </c>
      <c r="D368" s="12">
        <v>2</v>
      </c>
      <c r="E368" s="9" t="s">
        <v>375</v>
      </c>
      <c r="F368" s="8"/>
      <c r="G368" s="230"/>
      <c r="H368" s="1"/>
      <c r="I368" s="1"/>
    </row>
    <row r="369" spans="1:11" ht="45" hidden="1" x14ac:dyDescent="0.25">
      <c r="A369" s="76" t="s">
        <v>907</v>
      </c>
      <c r="B369" s="8" t="s">
        <v>908</v>
      </c>
      <c r="C369" s="8"/>
      <c r="D369" s="9"/>
      <c r="E369" s="9"/>
      <c r="F369" s="8"/>
      <c r="G369" s="9"/>
      <c r="H369" s="10"/>
      <c r="I369" s="10"/>
      <c r="J369"/>
      <c r="K369"/>
    </row>
    <row r="370" spans="1:11" ht="36.950000000000003" customHeight="1" x14ac:dyDescent="0.25">
      <c r="A370" s="243" t="s">
        <v>909</v>
      </c>
      <c r="B370" s="354" t="s">
        <v>910</v>
      </c>
      <c r="C370" s="355"/>
      <c r="D370" s="355"/>
      <c r="E370" s="355"/>
      <c r="F370" s="355"/>
      <c r="G370" s="356"/>
      <c r="H370" s="1">
        <f>SUM(D371:D372)</f>
        <v>4</v>
      </c>
      <c r="I370" s="1">
        <f>COUNT(D371:D372)*2</f>
        <v>4</v>
      </c>
    </row>
    <row r="371" spans="1:11" ht="30" x14ac:dyDescent="0.25">
      <c r="A371" s="242" t="s">
        <v>911</v>
      </c>
      <c r="B371" s="8" t="s">
        <v>912</v>
      </c>
      <c r="C371" s="8" t="s">
        <v>1991</v>
      </c>
      <c r="D371" s="196">
        <v>2</v>
      </c>
      <c r="E371" s="9" t="s">
        <v>375</v>
      </c>
      <c r="F371" s="8"/>
      <c r="G371" s="13" t="s">
        <v>1992</v>
      </c>
      <c r="H371" s="1"/>
      <c r="I371" s="1"/>
      <c r="K371"/>
    </row>
    <row r="372" spans="1:11" ht="18.75" x14ac:dyDescent="0.25">
      <c r="A372" s="243"/>
      <c r="B372" s="8"/>
      <c r="C372" s="8" t="s">
        <v>1993</v>
      </c>
      <c r="D372" s="12">
        <v>2</v>
      </c>
      <c r="E372" s="9" t="s">
        <v>375</v>
      </c>
      <c r="F372" s="8"/>
      <c r="G372" s="230"/>
      <c r="H372" s="1"/>
      <c r="I372" s="1"/>
    </row>
    <row r="373" spans="1:11" ht="45" hidden="1" x14ac:dyDescent="0.25">
      <c r="A373" s="76" t="s">
        <v>916</v>
      </c>
      <c r="B373" s="8" t="s">
        <v>917</v>
      </c>
      <c r="C373" s="8"/>
      <c r="D373" s="9"/>
      <c r="E373" s="9"/>
      <c r="F373" s="8"/>
      <c r="G373" s="9"/>
      <c r="H373" s="10"/>
      <c r="I373" s="10"/>
      <c r="J373"/>
      <c r="K373"/>
    </row>
    <row r="374" spans="1:11" ht="36.950000000000003" customHeight="1" x14ac:dyDescent="0.25">
      <c r="A374" s="243" t="s">
        <v>918</v>
      </c>
      <c r="B374" s="354" t="s">
        <v>919</v>
      </c>
      <c r="C374" s="355"/>
      <c r="D374" s="355"/>
      <c r="E374" s="355"/>
      <c r="F374" s="355"/>
      <c r="G374" s="356"/>
      <c r="H374" s="1">
        <f>SUM(D375:D376)</f>
        <v>4</v>
      </c>
      <c r="I374" s="1">
        <f>COUNT(D375:D376)*2</f>
        <v>4</v>
      </c>
    </row>
    <row r="375" spans="1:11" ht="30" x14ac:dyDescent="0.25">
      <c r="A375" s="242" t="s">
        <v>920</v>
      </c>
      <c r="B375" s="8" t="s">
        <v>921</v>
      </c>
      <c r="C375" s="8" t="s">
        <v>1994</v>
      </c>
      <c r="D375" s="196">
        <v>2</v>
      </c>
      <c r="E375" s="9" t="s">
        <v>375</v>
      </c>
      <c r="F375" s="8"/>
      <c r="G375" s="13" t="s">
        <v>1992</v>
      </c>
      <c r="H375" s="1"/>
      <c r="I375" s="1"/>
      <c r="K375"/>
    </row>
    <row r="376" spans="1:11" ht="30" x14ac:dyDescent="0.25">
      <c r="A376" s="243"/>
      <c r="B376" s="8"/>
      <c r="C376" s="36" t="s">
        <v>1995</v>
      </c>
      <c r="D376" s="12">
        <v>2</v>
      </c>
      <c r="E376" s="9" t="s">
        <v>375</v>
      </c>
      <c r="F376" s="8"/>
      <c r="G376" s="230"/>
      <c r="H376" s="1"/>
      <c r="I376" s="1"/>
    </row>
    <row r="377" spans="1:11" ht="45" hidden="1" x14ac:dyDescent="0.25">
      <c r="A377" s="76" t="s">
        <v>924</v>
      </c>
      <c r="B377" s="8" t="s">
        <v>925</v>
      </c>
      <c r="C377" s="8"/>
      <c r="D377" s="9"/>
      <c r="E377" s="9"/>
      <c r="F377" s="8"/>
      <c r="G377" s="9"/>
      <c r="H377" s="10"/>
      <c r="I377" s="10"/>
      <c r="J377"/>
      <c r="K377"/>
    </row>
    <row r="378" spans="1:11" ht="36.950000000000003" customHeight="1" x14ac:dyDescent="0.25">
      <c r="A378" s="243" t="s">
        <v>926</v>
      </c>
      <c r="B378" s="354" t="s">
        <v>927</v>
      </c>
      <c r="C378" s="355"/>
      <c r="D378" s="355"/>
      <c r="E378" s="355"/>
      <c r="F378" s="355"/>
      <c r="G378" s="356"/>
      <c r="H378" s="1">
        <f>SUM(D379:D381)</f>
        <v>6</v>
      </c>
      <c r="I378" s="1">
        <f>COUNT(D379:D381)*2</f>
        <v>6</v>
      </c>
    </row>
    <row r="379" spans="1:11" ht="30" x14ac:dyDescent="0.25">
      <c r="A379" s="243" t="s">
        <v>928</v>
      </c>
      <c r="B379" s="8" t="s">
        <v>929</v>
      </c>
      <c r="C379" s="8" t="s">
        <v>1996</v>
      </c>
      <c r="D379" s="12">
        <v>2</v>
      </c>
      <c r="E379" s="9" t="s">
        <v>375</v>
      </c>
      <c r="F379" s="8"/>
      <c r="G379" s="230"/>
      <c r="H379" s="1"/>
      <c r="I379" s="1"/>
    </row>
    <row r="380" spans="1:11" ht="18.75" x14ac:dyDescent="0.25">
      <c r="A380" s="243"/>
      <c r="B380" s="8"/>
      <c r="C380" s="8" t="s">
        <v>1997</v>
      </c>
      <c r="D380" s="12">
        <v>2</v>
      </c>
      <c r="E380" s="9" t="s">
        <v>375</v>
      </c>
      <c r="F380" s="8"/>
      <c r="G380" s="230"/>
      <c r="H380" s="1"/>
      <c r="I380" s="1"/>
    </row>
    <row r="381" spans="1:11" ht="30" x14ac:dyDescent="0.25">
      <c r="A381" s="263"/>
      <c r="B381" s="134"/>
      <c r="C381" s="193" t="s">
        <v>1998</v>
      </c>
      <c r="D381" s="133">
        <v>2</v>
      </c>
      <c r="E381" s="9" t="s">
        <v>375</v>
      </c>
      <c r="F381" s="134"/>
      <c r="G381" s="230"/>
      <c r="H381" s="1"/>
      <c r="I381" s="1"/>
    </row>
    <row r="382" spans="1:11" ht="45" hidden="1" x14ac:dyDescent="0.25">
      <c r="A382" s="195" t="s">
        <v>930</v>
      </c>
      <c r="B382" s="134" t="s">
        <v>931</v>
      </c>
      <c r="C382" s="134"/>
      <c r="D382" s="164"/>
      <c r="E382" s="164"/>
      <c r="F382" s="134"/>
      <c r="G382" s="164"/>
      <c r="H382" s="10"/>
      <c r="I382" s="10"/>
      <c r="J382"/>
      <c r="K382"/>
    </row>
    <row r="383" spans="1:11" hidden="1" x14ac:dyDescent="0.25">
      <c r="A383" s="29"/>
      <c r="B383" s="130"/>
      <c r="C383" s="130"/>
      <c r="D383" s="29"/>
      <c r="E383" s="29"/>
      <c r="F383" s="130"/>
      <c r="G383" s="29"/>
      <c r="H383"/>
      <c r="I383"/>
      <c r="J383"/>
      <c r="K383"/>
    </row>
    <row r="386" spans="1:7" ht="46.5" customHeight="1" x14ac:dyDescent="0.25">
      <c r="A386" s="357" t="s">
        <v>1999</v>
      </c>
      <c r="B386" s="357"/>
      <c r="C386" s="357"/>
    </row>
    <row r="387" spans="1:7" ht="72" x14ac:dyDescent="0.25">
      <c r="A387" s="249"/>
      <c r="B387" s="248" t="s">
        <v>2611</v>
      </c>
      <c r="C387" s="252">
        <f>D408</f>
        <v>100</v>
      </c>
    </row>
    <row r="388" spans="1:7" ht="26.25" customHeight="1" x14ac:dyDescent="0.25">
      <c r="A388" s="249"/>
      <c r="B388" s="358" t="s">
        <v>934</v>
      </c>
      <c r="C388" s="359"/>
    </row>
    <row r="389" spans="1:7" ht="26.25" x14ac:dyDescent="0.25">
      <c r="A389" s="249" t="s">
        <v>935</v>
      </c>
      <c r="B389" s="250" t="s">
        <v>936</v>
      </c>
      <c r="C389" s="251">
        <f>D400</f>
        <v>100</v>
      </c>
    </row>
    <row r="390" spans="1:7" ht="26.25" x14ac:dyDescent="0.25">
      <c r="A390" s="249" t="s">
        <v>937</v>
      </c>
      <c r="B390" s="250" t="s">
        <v>938</v>
      </c>
      <c r="C390" s="251">
        <f>D401</f>
        <v>100</v>
      </c>
    </row>
    <row r="391" spans="1:7" ht="26.25" x14ac:dyDescent="0.25">
      <c r="A391" s="249" t="s">
        <v>939</v>
      </c>
      <c r="B391" s="250" t="s">
        <v>940</v>
      </c>
      <c r="C391" s="251">
        <f>D402</f>
        <v>100</v>
      </c>
    </row>
    <row r="392" spans="1:7" ht="26.25" x14ac:dyDescent="0.25">
      <c r="A392" s="249" t="s">
        <v>941</v>
      </c>
      <c r="B392" s="250" t="s">
        <v>942</v>
      </c>
      <c r="C392" s="251">
        <f t="shared" ref="C392:C396" si="0">D403</f>
        <v>100</v>
      </c>
    </row>
    <row r="393" spans="1:7" ht="26.25" x14ac:dyDescent="0.25">
      <c r="A393" s="249" t="s">
        <v>943</v>
      </c>
      <c r="B393" s="250" t="s">
        <v>944</v>
      </c>
      <c r="C393" s="251">
        <f t="shared" si="0"/>
        <v>100</v>
      </c>
    </row>
    <row r="394" spans="1:7" ht="26.25" x14ac:dyDescent="0.25">
      <c r="A394" s="249" t="s">
        <v>945</v>
      </c>
      <c r="B394" s="250" t="s">
        <v>946</v>
      </c>
      <c r="C394" s="251">
        <f t="shared" si="0"/>
        <v>100</v>
      </c>
    </row>
    <row r="395" spans="1:7" ht="26.25" x14ac:dyDescent="0.25">
      <c r="A395" s="249" t="s">
        <v>947</v>
      </c>
      <c r="B395" s="250" t="s">
        <v>948</v>
      </c>
      <c r="C395" s="251">
        <f t="shared" si="0"/>
        <v>100</v>
      </c>
      <c r="G395" s="111">
        <v>0</v>
      </c>
    </row>
    <row r="396" spans="1:7" ht="26.25" x14ac:dyDescent="0.25">
      <c r="A396" s="249" t="s">
        <v>949</v>
      </c>
      <c r="B396" s="250" t="s">
        <v>950</v>
      </c>
      <c r="C396" s="251">
        <f t="shared" si="0"/>
        <v>100</v>
      </c>
      <c r="G396" s="111">
        <v>1</v>
      </c>
    </row>
    <row r="397" spans="1:7" x14ac:dyDescent="0.25">
      <c r="A397" s="228"/>
      <c r="B397" s="231"/>
      <c r="C397" s="231"/>
      <c r="D397" s="229"/>
      <c r="E397" s="228"/>
      <c r="F397" s="231"/>
      <c r="G397" s="111">
        <v>2</v>
      </c>
    </row>
    <row r="398" spans="1:7" x14ac:dyDescent="0.25">
      <c r="A398" s="2"/>
      <c r="B398" s="111"/>
      <c r="C398" s="111"/>
      <c r="D398" s="112"/>
      <c r="E398" s="2"/>
      <c r="F398" s="111"/>
      <c r="G398" s="111"/>
    </row>
    <row r="399" spans="1:7" x14ac:dyDescent="0.25">
      <c r="A399" s="298"/>
      <c r="B399" s="298" t="s">
        <v>951</v>
      </c>
      <c r="C399" s="298" t="s">
        <v>952</v>
      </c>
      <c r="D399" s="297" t="s">
        <v>953</v>
      </c>
      <c r="E399" s="2"/>
      <c r="F399" s="111"/>
      <c r="G399" s="111"/>
    </row>
    <row r="400" spans="1:7" x14ac:dyDescent="0.25">
      <c r="A400" s="298" t="s">
        <v>935</v>
      </c>
      <c r="B400" s="298">
        <f>H4</f>
        <v>12</v>
      </c>
      <c r="C400" s="298">
        <f>I4</f>
        <v>12</v>
      </c>
      <c r="D400" s="297">
        <f>B400*100/C400</f>
        <v>100</v>
      </c>
      <c r="E400" s="2"/>
      <c r="F400" s="111"/>
      <c r="G400" s="111"/>
    </row>
    <row r="401" spans="1:11" x14ac:dyDescent="0.25">
      <c r="A401" s="298" t="s">
        <v>937</v>
      </c>
      <c r="B401" s="298">
        <f>H42</f>
        <v>4</v>
      </c>
      <c r="C401" s="298">
        <f>I42</f>
        <v>4</v>
      </c>
      <c r="D401" s="297">
        <f t="shared" ref="D401:D408" si="1">B401*100/C401</f>
        <v>100</v>
      </c>
      <c r="E401" s="2"/>
      <c r="F401" s="111"/>
      <c r="G401" s="111"/>
    </row>
    <row r="402" spans="1:11" s="41" customFormat="1" x14ac:dyDescent="0.25">
      <c r="A402" s="298" t="s">
        <v>939</v>
      </c>
      <c r="B402" s="298">
        <f>H72</f>
        <v>14</v>
      </c>
      <c r="C402" s="298">
        <f>I72</f>
        <v>14</v>
      </c>
      <c r="D402" s="297">
        <f t="shared" si="1"/>
        <v>100</v>
      </c>
      <c r="E402" s="2"/>
      <c r="F402" s="286"/>
      <c r="G402" s="286"/>
      <c r="H402" s="285"/>
      <c r="I402" s="285"/>
      <c r="J402" s="285"/>
      <c r="K402" s="232"/>
    </row>
    <row r="403" spans="1:11" s="41" customFormat="1" x14ac:dyDescent="0.25">
      <c r="A403" s="298" t="s">
        <v>941</v>
      </c>
      <c r="B403" s="298">
        <f>H106</f>
        <v>4</v>
      </c>
      <c r="C403" s="298">
        <f>I106</f>
        <v>4</v>
      </c>
      <c r="D403" s="297">
        <f t="shared" si="1"/>
        <v>100</v>
      </c>
      <c r="E403" s="2"/>
      <c r="F403" s="286"/>
      <c r="G403" s="286"/>
      <c r="H403" s="285"/>
      <c r="I403" s="285"/>
      <c r="J403" s="285"/>
      <c r="K403" s="232"/>
    </row>
    <row r="404" spans="1:11" s="41" customFormat="1" x14ac:dyDescent="0.25">
      <c r="A404" s="298" t="s">
        <v>943</v>
      </c>
      <c r="B404" s="298">
        <f>H168</f>
        <v>60</v>
      </c>
      <c r="C404" s="298">
        <f>I168</f>
        <v>60</v>
      </c>
      <c r="D404" s="297">
        <f t="shared" si="1"/>
        <v>100</v>
      </c>
      <c r="E404" s="2"/>
      <c r="F404" s="286"/>
      <c r="G404" s="286"/>
      <c r="H404" s="285"/>
      <c r="I404" s="285"/>
      <c r="J404" s="285"/>
      <c r="K404" s="232"/>
    </row>
    <row r="405" spans="1:11" x14ac:dyDescent="0.25">
      <c r="A405" s="298" t="s">
        <v>945</v>
      </c>
      <c r="B405" s="298">
        <f>H304</f>
        <v>14</v>
      </c>
      <c r="C405" s="298">
        <f>I304</f>
        <v>14</v>
      </c>
      <c r="D405" s="297">
        <f t="shared" si="1"/>
        <v>100</v>
      </c>
      <c r="E405" s="2"/>
      <c r="F405" s="111"/>
      <c r="G405" s="111"/>
    </row>
    <row r="406" spans="1:11" s="41" customFormat="1" x14ac:dyDescent="0.25">
      <c r="A406" s="298" t="s">
        <v>947</v>
      </c>
      <c r="B406" s="298">
        <f>H339</f>
        <v>6</v>
      </c>
      <c r="C406" s="298">
        <f>I339</f>
        <v>6</v>
      </c>
      <c r="D406" s="297">
        <f t="shared" si="1"/>
        <v>100</v>
      </c>
      <c r="E406" s="2"/>
      <c r="F406" s="286"/>
      <c r="G406" s="286"/>
      <c r="H406" s="285"/>
      <c r="I406" s="285"/>
      <c r="J406" s="285"/>
      <c r="K406" s="232"/>
    </row>
    <row r="407" spans="1:11" x14ac:dyDescent="0.25">
      <c r="A407" s="298" t="s">
        <v>949</v>
      </c>
      <c r="B407" s="298">
        <f>H364</f>
        <v>20</v>
      </c>
      <c r="C407" s="298">
        <f>I364</f>
        <v>20</v>
      </c>
      <c r="D407" s="297">
        <f t="shared" si="1"/>
        <v>100</v>
      </c>
      <c r="E407" s="2"/>
      <c r="F407" s="111"/>
      <c r="G407" s="111"/>
    </row>
    <row r="408" spans="1:11" x14ac:dyDescent="0.25">
      <c r="A408" s="298" t="s">
        <v>954</v>
      </c>
      <c r="B408" s="298">
        <f>SUM(B400:B407)</f>
        <v>134</v>
      </c>
      <c r="C408" s="298">
        <f>SUM(C400:C407)</f>
        <v>134</v>
      </c>
      <c r="D408" s="297">
        <f t="shared" si="1"/>
        <v>100</v>
      </c>
      <c r="E408" s="2"/>
      <c r="F408" s="111"/>
      <c r="G408" s="111"/>
    </row>
    <row r="409" spans="1:11" x14ac:dyDescent="0.25">
      <c r="A409" s="2"/>
      <c r="B409" s="111"/>
      <c r="C409" s="111"/>
      <c r="D409" s="112"/>
    </row>
    <row r="410" spans="1:11" x14ac:dyDescent="0.25">
      <c r="A410" s="2"/>
      <c r="B410" s="111"/>
      <c r="C410" s="111"/>
      <c r="D410" s="112"/>
    </row>
    <row r="411" spans="1:11" x14ac:dyDescent="0.25">
      <c r="A411" s="2"/>
      <c r="B411" s="111"/>
      <c r="C411" s="111"/>
      <c r="D411" s="112"/>
    </row>
  </sheetData>
  <sheetProtection algorithmName="SHA-512" hashValue="GWBwHVY8xqhMcvzMiThp5CFXMcZXZ2K0ouHrlZVvFUTpVPOqGgfLrHbFD9MB8i+lwZJIs5BTBvS89jKOTy0mVA==" saltValue="zRq/SwzwIVeMar0BR3V8KA==" spinCount="100000" sheet="1" objects="1" scenarios="1"/>
  <autoFilter ref="A3:G383">
    <filterColumn colId="0">
      <colorFilter dxfId="3"/>
    </filterColumn>
  </autoFilter>
  <mergeCells count="64">
    <mergeCell ref="B18:G18"/>
    <mergeCell ref="A1:G1"/>
    <mergeCell ref="A2:G2"/>
    <mergeCell ref="B4:G4"/>
    <mergeCell ref="B5:G5"/>
    <mergeCell ref="B11:G11"/>
    <mergeCell ref="B98:G98"/>
    <mergeCell ref="B26:G26"/>
    <mergeCell ref="B42:G42"/>
    <mergeCell ref="B43:G43"/>
    <mergeCell ref="B52:G52"/>
    <mergeCell ref="B57:G57"/>
    <mergeCell ref="B62:G62"/>
    <mergeCell ref="B72:G72"/>
    <mergeCell ref="B73:G73"/>
    <mergeCell ref="B82:G82"/>
    <mergeCell ref="B87:G87"/>
    <mergeCell ref="B94:G94"/>
    <mergeCell ref="B175:G175"/>
    <mergeCell ref="B106:G106"/>
    <mergeCell ref="B107:G107"/>
    <mergeCell ref="B123:G123"/>
    <mergeCell ref="B129:G129"/>
    <mergeCell ref="B134:G134"/>
    <mergeCell ref="B138:G138"/>
    <mergeCell ref="B143:G143"/>
    <mergeCell ref="B147:G147"/>
    <mergeCell ref="B151:G151"/>
    <mergeCell ref="B168:G168"/>
    <mergeCell ref="B169:G169"/>
    <mergeCell ref="B277:G277"/>
    <mergeCell ref="B192:G192"/>
    <mergeCell ref="B201:G201"/>
    <mergeCell ref="B214:G214"/>
    <mergeCell ref="B221:G221"/>
    <mergeCell ref="B233:G233"/>
    <mergeCell ref="B239:G239"/>
    <mergeCell ref="B245:G245"/>
    <mergeCell ref="B246:G246"/>
    <mergeCell ref="B253:G253"/>
    <mergeCell ref="B257:G257"/>
    <mergeCell ref="B265:G265"/>
    <mergeCell ref="B340:G340"/>
    <mergeCell ref="B283:G283"/>
    <mergeCell ref="B288:G288"/>
    <mergeCell ref="B289:G289"/>
    <mergeCell ref="B304:G304"/>
    <mergeCell ref="B305:G305"/>
    <mergeCell ref="B308:G308"/>
    <mergeCell ref="B315:G315"/>
    <mergeCell ref="B319:G319"/>
    <mergeCell ref="B322:G322"/>
    <mergeCell ref="B329:G329"/>
    <mergeCell ref="B339:G339"/>
    <mergeCell ref="B374:G374"/>
    <mergeCell ref="B378:G378"/>
    <mergeCell ref="A386:C386"/>
    <mergeCell ref="B388:C388"/>
    <mergeCell ref="B345:G345"/>
    <mergeCell ref="B349:G349"/>
    <mergeCell ref="B358:G358"/>
    <mergeCell ref="B364:G364"/>
    <mergeCell ref="B365:G365"/>
    <mergeCell ref="B370:G370"/>
  </mergeCells>
  <dataValidations count="2">
    <dataValidation type="list" allowBlank="1" showInputMessage="1" showErrorMessage="1" error="Re-enter 0,1or 2" sqref="D2:D1048576">
      <formula1>$G$395:$G$397</formula1>
    </dataValidation>
    <dataValidation type="list" allowBlank="1" showInputMessage="1" showErrorMessage="1" error="Please put only 0, 1 or 2" sqref="D1">
      <formula1>$G$529:$G$531</formula1>
    </dataValidation>
  </dataValidations>
  <printOptions gridLines="1"/>
  <pageMargins left="0.7" right="0.7" top="0.75" bottom="0.75" header="0.3" footer="0.3"/>
  <pageSetup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C000"/>
  </sheetPr>
  <dimension ref="A1:M483"/>
  <sheetViews>
    <sheetView view="pageBreakPreview" zoomScale="80" zoomScaleNormal="82" zoomScaleSheetLayoutView="80" zoomScalePageLayoutView="82" workbookViewId="0">
      <selection activeCell="B17" sqref="B17:G17"/>
    </sheetView>
  </sheetViews>
  <sheetFormatPr defaultColWidth="8.85546875" defaultRowHeight="15" x14ac:dyDescent="0.25"/>
  <cols>
    <col min="1" max="1" width="16" customWidth="1"/>
    <col min="2" max="2" width="38.85546875" style="15" customWidth="1"/>
    <col min="3" max="3" width="27.85546875" style="15" customWidth="1"/>
    <col min="4" max="4" width="13.42578125" style="204" customWidth="1"/>
    <col min="5" max="5" width="16.140625" customWidth="1"/>
    <col min="6" max="6" width="30" style="15" customWidth="1"/>
    <col min="7" max="7" width="23.5703125" style="231" customWidth="1"/>
    <col min="8" max="9" width="8.85546875" style="288" hidden="1" customWidth="1"/>
    <col min="10" max="10" width="8.85546875" style="2" hidden="1" customWidth="1"/>
    <col min="11" max="11" width="0" style="2" hidden="1" customWidth="1"/>
    <col min="12" max="13" width="8.85546875" style="2"/>
  </cols>
  <sheetData>
    <row r="1" spans="1:13" ht="23.25" x14ac:dyDescent="0.25">
      <c r="A1" s="376" t="s">
        <v>2646</v>
      </c>
      <c r="B1" s="376"/>
      <c r="C1" s="376"/>
      <c r="D1" s="376"/>
      <c r="E1" s="376"/>
      <c r="F1" s="376"/>
      <c r="G1" s="377"/>
    </row>
    <row r="2" spans="1:13" ht="21" x14ac:dyDescent="0.25">
      <c r="A2" s="376" t="s">
        <v>2641</v>
      </c>
      <c r="B2" s="376"/>
      <c r="C2" s="376"/>
      <c r="D2" s="408"/>
      <c r="E2" s="376"/>
      <c r="F2" s="376"/>
      <c r="G2" s="377"/>
    </row>
    <row r="3" spans="1:13" ht="30" x14ac:dyDescent="0.25">
      <c r="A3" s="4" t="s">
        <v>2000</v>
      </c>
      <c r="B3" s="3" t="s">
        <v>1</v>
      </c>
      <c r="C3" s="4" t="s">
        <v>2</v>
      </c>
      <c r="D3" s="110" t="s">
        <v>3</v>
      </c>
      <c r="E3" s="5" t="s">
        <v>4</v>
      </c>
      <c r="F3" s="4" t="s">
        <v>5</v>
      </c>
      <c r="G3" s="5" t="s">
        <v>6</v>
      </c>
    </row>
    <row r="4" spans="1:13" ht="21" x14ac:dyDescent="0.25">
      <c r="A4" s="243"/>
      <c r="B4" s="404" t="s">
        <v>7</v>
      </c>
      <c r="C4" s="405"/>
      <c r="D4" s="406"/>
      <c r="E4" s="405"/>
      <c r="F4" s="405"/>
      <c r="G4" s="407"/>
      <c r="H4" s="1">
        <f>H5+H11+H17</f>
        <v>14</v>
      </c>
      <c r="I4" s="1">
        <f>I5+I11+I17</f>
        <v>14</v>
      </c>
    </row>
    <row r="5" spans="1:13" ht="36.950000000000003" customHeight="1" x14ac:dyDescent="0.25">
      <c r="A5" s="243" t="s">
        <v>8</v>
      </c>
      <c r="B5" s="354" t="s">
        <v>9</v>
      </c>
      <c r="C5" s="355"/>
      <c r="D5" s="400"/>
      <c r="E5" s="355"/>
      <c r="F5" s="355"/>
      <c r="G5" s="356"/>
      <c r="H5" s="288">
        <f>SUM(D9)</f>
        <v>2</v>
      </c>
      <c r="I5" s="288">
        <f>COUNT(D9)*2</f>
        <v>2</v>
      </c>
    </row>
    <row r="6" spans="1:13" ht="31.5" hidden="1" x14ac:dyDescent="0.25">
      <c r="A6" s="76" t="s">
        <v>10</v>
      </c>
      <c r="B6" s="7" t="s">
        <v>11</v>
      </c>
      <c r="C6" s="8"/>
      <c r="D6" s="9"/>
      <c r="E6" s="9"/>
      <c r="F6" s="8"/>
      <c r="G6" s="9"/>
      <c r="H6" s="10"/>
      <c r="I6"/>
      <c r="J6"/>
      <c r="K6"/>
      <c r="L6"/>
      <c r="M6"/>
    </row>
    <row r="7" spans="1:13" ht="31.5" hidden="1" x14ac:dyDescent="0.25">
      <c r="A7" s="76" t="s">
        <v>12</v>
      </c>
      <c r="B7" s="7" t="s">
        <v>13</v>
      </c>
      <c r="C7" s="8"/>
      <c r="D7" s="9"/>
      <c r="E7" s="9"/>
      <c r="F7" s="8"/>
      <c r="G7" s="9"/>
      <c r="H7" s="10"/>
      <c r="I7"/>
      <c r="J7"/>
      <c r="K7"/>
      <c r="L7"/>
      <c r="M7"/>
    </row>
    <row r="8" spans="1:13" ht="15.75" hidden="1" x14ac:dyDescent="0.25">
      <c r="A8" s="76" t="s">
        <v>14</v>
      </c>
      <c r="B8" s="7" t="s">
        <v>15</v>
      </c>
      <c r="C8" s="8"/>
      <c r="D8" s="9"/>
      <c r="E8" s="9"/>
      <c r="F8" s="8"/>
      <c r="G8" s="9"/>
      <c r="H8" s="10"/>
      <c r="I8"/>
      <c r="J8"/>
      <c r="K8"/>
      <c r="L8"/>
      <c r="M8"/>
    </row>
    <row r="9" spans="1:13" ht="31.5" x14ac:dyDescent="0.25">
      <c r="A9" s="243" t="s">
        <v>16</v>
      </c>
      <c r="B9" s="7" t="s">
        <v>17</v>
      </c>
      <c r="C9" s="8" t="s">
        <v>2001</v>
      </c>
      <c r="D9" s="196">
        <v>2</v>
      </c>
      <c r="E9" s="9" t="s">
        <v>19</v>
      </c>
      <c r="F9" s="8"/>
      <c r="G9" s="230"/>
      <c r="H9" s="1"/>
      <c r="I9" s="2"/>
    </row>
    <row r="10" spans="1:13" ht="63" hidden="1" x14ac:dyDescent="0.25">
      <c r="A10" s="76" t="s">
        <v>20</v>
      </c>
      <c r="B10" s="14" t="s">
        <v>21</v>
      </c>
      <c r="C10" s="8"/>
      <c r="D10" s="9"/>
      <c r="E10" s="9"/>
      <c r="F10" s="8"/>
      <c r="G10" s="9"/>
      <c r="H10" s="10"/>
      <c r="I10"/>
      <c r="J10"/>
      <c r="K10"/>
      <c r="L10"/>
      <c r="M10"/>
    </row>
    <row r="11" spans="1:13" ht="36.950000000000003" customHeight="1" x14ac:dyDescent="0.25">
      <c r="A11" s="243" t="s">
        <v>22</v>
      </c>
      <c r="B11" s="354" t="s">
        <v>23</v>
      </c>
      <c r="C11" s="355"/>
      <c r="D11" s="400"/>
      <c r="E11" s="355"/>
      <c r="F11" s="355"/>
      <c r="G11" s="356"/>
      <c r="H11" s="288">
        <f>SUM(D12:D13)</f>
        <v>4</v>
      </c>
      <c r="I11" s="288">
        <f>COUNT(D12:D13)*2</f>
        <v>4</v>
      </c>
    </row>
    <row r="12" spans="1:13" ht="31.5" x14ac:dyDescent="0.25">
      <c r="A12" s="243" t="s">
        <v>24</v>
      </c>
      <c r="B12" s="7" t="s">
        <v>25</v>
      </c>
      <c r="C12" s="8" t="s">
        <v>2002</v>
      </c>
      <c r="D12" s="196">
        <v>2</v>
      </c>
      <c r="E12" s="9" t="s">
        <v>19</v>
      </c>
      <c r="F12" s="8" t="s">
        <v>2003</v>
      </c>
      <c r="G12" s="230"/>
      <c r="H12" s="1"/>
      <c r="I12" s="2"/>
    </row>
    <row r="13" spans="1:13" ht="60" x14ac:dyDescent="0.25">
      <c r="A13" s="243" t="s">
        <v>26</v>
      </c>
      <c r="B13" s="7" t="s">
        <v>27</v>
      </c>
      <c r="C13" s="8" t="s">
        <v>2004</v>
      </c>
      <c r="D13" s="196">
        <v>2</v>
      </c>
      <c r="E13" s="9" t="s">
        <v>19</v>
      </c>
      <c r="F13" s="8" t="s">
        <v>2005</v>
      </c>
      <c r="G13" s="230"/>
      <c r="H13" s="1"/>
      <c r="I13" s="2"/>
    </row>
    <row r="14" spans="1:13" ht="31.5" hidden="1" x14ac:dyDescent="0.25">
      <c r="A14" s="76" t="s">
        <v>35</v>
      </c>
      <c r="B14" s="7" t="s">
        <v>36</v>
      </c>
      <c r="C14" s="8"/>
      <c r="D14" s="9"/>
      <c r="E14" s="9"/>
      <c r="F14" s="8"/>
      <c r="G14" s="9"/>
      <c r="H14" s="10"/>
      <c r="I14"/>
      <c r="J14"/>
      <c r="K14"/>
      <c r="L14"/>
      <c r="M14"/>
    </row>
    <row r="15" spans="1:13" ht="31.5" hidden="1" x14ac:dyDescent="0.25">
      <c r="A15" s="76" t="s">
        <v>39</v>
      </c>
      <c r="B15" s="7" t="s">
        <v>40</v>
      </c>
      <c r="C15" s="8"/>
      <c r="D15" s="9"/>
      <c r="E15" s="9"/>
      <c r="F15" s="8"/>
      <c r="G15" s="9"/>
      <c r="H15" s="10"/>
      <c r="I15"/>
      <c r="J15"/>
      <c r="K15"/>
      <c r="L15"/>
      <c r="M15"/>
    </row>
    <row r="16" spans="1:13" ht="31.5" hidden="1" x14ac:dyDescent="0.25">
      <c r="A16" s="76" t="s">
        <v>41</v>
      </c>
      <c r="B16" s="7" t="s">
        <v>42</v>
      </c>
      <c r="C16" s="8"/>
      <c r="D16" s="9"/>
      <c r="E16" s="9"/>
      <c r="F16" s="8"/>
      <c r="G16" s="9"/>
      <c r="H16" s="10"/>
      <c r="I16"/>
      <c r="J16"/>
      <c r="K16"/>
      <c r="L16"/>
      <c r="M16"/>
    </row>
    <row r="17" spans="1:13" ht="36.950000000000003" customHeight="1" x14ac:dyDescent="0.25">
      <c r="A17" s="243" t="s">
        <v>43</v>
      </c>
      <c r="B17" s="354" t="s">
        <v>44</v>
      </c>
      <c r="C17" s="355"/>
      <c r="D17" s="400"/>
      <c r="E17" s="355"/>
      <c r="F17" s="355"/>
      <c r="G17" s="356"/>
      <c r="H17" s="288">
        <f>SUM(D18:D24)</f>
        <v>8</v>
      </c>
      <c r="I17" s="288">
        <f>COUNT(D18:D24)*2</f>
        <v>8</v>
      </c>
    </row>
    <row r="18" spans="1:13" ht="31.5" x14ac:dyDescent="0.25">
      <c r="A18" s="243" t="s">
        <v>45</v>
      </c>
      <c r="B18" s="7" t="s">
        <v>46</v>
      </c>
      <c r="C18" s="178" t="s">
        <v>2006</v>
      </c>
      <c r="D18" s="196">
        <v>2</v>
      </c>
      <c r="E18" s="9" t="s">
        <v>19</v>
      </c>
      <c r="F18" s="8" t="s">
        <v>2007</v>
      </c>
      <c r="G18" s="230"/>
      <c r="H18" s="1"/>
      <c r="I18" s="2"/>
    </row>
    <row r="19" spans="1:13" ht="60" x14ac:dyDescent="0.25">
      <c r="A19" s="243"/>
      <c r="B19" s="7"/>
      <c r="C19" s="8" t="s">
        <v>2008</v>
      </c>
      <c r="D19" s="196">
        <v>2</v>
      </c>
      <c r="E19" s="9" t="s">
        <v>19</v>
      </c>
      <c r="F19" s="8" t="s">
        <v>2009</v>
      </c>
      <c r="G19" s="230"/>
      <c r="H19" s="1"/>
      <c r="I19" s="2"/>
    </row>
    <row r="20" spans="1:13" ht="18.75" x14ac:dyDescent="0.25">
      <c r="A20" s="243"/>
      <c r="B20" s="7"/>
      <c r="C20" s="8" t="s">
        <v>2010</v>
      </c>
      <c r="D20" s="196">
        <v>2</v>
      </c>
      <c r="E20" s="9" t="s">
        <v>19</v>
      </c>
      <c r="F20" s="8"/>
      <c r="G20" s="230"/>
      <c r="H20" s="1"/>
      <c r="I20" s="2"/>
    </row>
    <row r="21" spans="1:13" ht="60" hidden="1" x14ac:dyDescent="0.25">
      <c r="A21" s="258"/>
      <c r="B21" s="7"/>
      <c r="C21" s="8" t="s">
        <v>2011</v>
      </c>
      <c r="D21" s="196"/>
      <c r="E21" s="9" t="s">
        <v>19</v>
      </c>
      <c r="F21" s="8" t="s">
        <v>2012</v>
      </c>
      <c r="G21" s="230" t="s">
        <v>2013</v>
      </c>
      <c r="H21" s="235"/>
      <c r="I21" s="228"/>
      <c r="J21" s="228"/>
      <c r="K21" s="228"/>
      <c r="L21"/>
      <c r="M21"/>
    </row>
    <row r="22" spans="1:13" ht="75" x14ac:dyDescent="0.25">
      <c r="A22" s="243"/>
      <c r="B22" s="7"/>
      <c r="C22" s="8" t="s">
        <v>2014</v>
      </c>
      <c r="D22" s="196">
        <v>2</v>
      </c>
      <c r="E22" s="9" t="s">
        <v>19</v>
      </c>
      <c r="F22" s="8" t="s">
        <v>2015</v>
      </c>
      <c r="G22" s="230"/>
      <c r="H22" s="1"/>
      <c r="I22" s="2"/>
    </row>
    <row r="23" spans="1:13" ht="75" hidden="1" x14ac:dyDescent="0.25">
      <c r="A23" s="115"/>
      <c r="B23" s="7"/>
      <c r="C23" s="132" t="s">
        <v>2016</v>
      </c>
      <c r="D23" s="196"/>
      <c r="E23" s="9" t="s">
        <v>19</v>
      </c>
      <c r="F23" s="8" t="s">
        <v>2017</v>
      </c>
      <c r="G23" s="13" t="s">
        <v>2018</v>
      </c>
      <c r="H23" s="1"/>
      <c r="I23" s="2"/>
      <c r="J23"/>
      <c r="K23"/>
      <c r="L23"/>
      <c r="M23"/>
    </row>
    <row r="24" spans="1:13" ht="60" hidden="1" x14ac:dyDescent="0.25">
      <c r="A24" s="115"/>
      <c r="B24" s="7"/>
      <c r="C24" s="8" t="s">
        <v>2019</v>
      </c>
      <c r="D24" s="197"/>
      <c r="E24" s="9" t="s">
        <v>19</v>
      </c>
      <c r="F24" s="11" t="s">
        <v>2020</v>
      </c>
      <c r="G24" s="13" t="s">
        <v>2021</v>
      </c>
      <c r="H24" s="1"/>
      <c r="I24" s="2"/>
      <c r="J24"/>
      <c r="K24"/>
      <c r="L24"/>
      <c r="M24"/>
    </row>
    <row r="25" spans="1:13" ht="31.5" hidden="1" x14ac:dyDescent="0.25">
      <c r="A25" s="76" t="s">
        <v>48</v>
      </c>
      <c r="B25" s="7" t="s">
        <v>49</v>
      </c>
      <c r="C25" s="8"/>
      <c r="D25" s="9"/>
      <c r="E25" s="9"/>
      <c r="F25" s="8"/>
      <c r="G25" s="9"/>
      <c r="H25" s="10"/>
      <c r="I25"/>
      <c r="J25"/>
      <c r="K25"/>
      <c r="L25"/>
      <c r="M25"/>
    </row>
    <row r="26" spans="1:13" ht="15.75" hidden="1" x14ac:dyDescent="0.25">
      <c r="A26" s="76" t="s">
        <v>50</v>
      </c>
      <c r="B26" s="7" t="s">
        <v>51</v>
      </c>
      <c r="C26" s="8"/>
      <c r="D26" s="9"/>
      <c r="E26" s="9"/>
      <c r="F26" s="8"/>
      <c r="G26" s="9"/>
      <c r="H26" s="10"/>
      <c r="I26"/>
      <c r="J26"/>
      <c r="K26"/>
      <c r="L26"/>
      <c r="M26"/>
    </row>
    <row r="27" spans="1:13" ht="31.5" hidden="1" x14ac:dyDescent="0.25">
      <c r="A27" s="76" t="s">
        <v>52</v>
      </c>
      <c r="B27" s="7" t="s">
        <v>53</v>
      </c>
      <c r="C27" s="8"/>
      <c r="D27" s="9"/>
      <c r="E27" s="9"/>
      <c r="F27" s="8"/>
      <c r="G27" s="9"/>
      <c r="H27" s="10"/>
      <c r="I27"/>
      <c r="J27"/>
      <c r="K27"/>
      <c r="L27"/>
      <c r="M27"/>
    </row>
    <row r="28" spans="1:13" ht="15.75" hidden="1" x14ac:dyDescent="0.25">
      <c r="A28" s="184" t="s">
        <v>54</v>
      </c>
      <c r="B28" s="26" t="s">
        <v>55</v>
      </c>
      <c r="C28" s="27"/>
      <c r="D28" s="28"/>
      <c r="E28" s="28"/>
      <c r="F28" s="27"/>
      <c r="G28" s="28"/>
      <c r="H28" s="10"/>
      <c r="I28"/>
      <c r="J28"/>
      <c r="K28"/>
      <c r="L28"/>
      <c r="M28"/>
    </row>
    <row r="29" spans="1:13" s="29" customFormat="1" ht="31.5" hidden="1" x14ac:dyDescent="0.25">
      <c r="A29" s="76" t="s">
        <v>56</v>
      </c>
      <c r="B29" s="7" t="s">
        <v>57</v>
      </c>
      <c r="C29" s="8"/>
      <c r="D29" s="9"/>
      <c r="E29" s="9"/>
      <c r="F29" s="8"/>
      <c r="G29" s="9"/>
      <c r="H29" s="9"/>
    </row>
    <row r="30" spans="1:13" s="29" customFormat="1" ht="15.75" hidden="1" x14ac:dyDescent="0.25">
      <c r="A30" s="76" t="s">
        <v>2022</v>
      </c>
      <c r="B30" s="7" t="s">
        <v>59</v>
      </c>
      <c r="C30" s="8"/>
      <c r="D30" s="9"/>
      <c r="E30" s="9"/>
      <c r="F30" s="8"/>
      <c r="G30" s="9"/>
      <c r="H30" s="9"/>
    </row>
    <row r="31" spans="1:13" ht="15.75" hidden="1" x14ac:dyDescent="0.25">
      <c r="A31" s="195" t="s">
        <v>60</v>
      </c>
      <c r="B31" s="397" t="s">
        <v>61</v>
      </c>
      <c r="C31" s="398"/>
      <c r="D31" s="398"/>
      <c r="E31" s="398"/>
      <c r="F31" s="398"/>
      <c r="G31" s="399"/>
      <c r="H31" s="10"/>
      <c r="I31"/>
      <c r="J31"/>
      <c r="K31"/>
      <c r="L31"/>
      <c r="M31"/>
    </row>
    <row r="32" spans="1:13" ht="47.25" hidden="1" x14ac:dyDescent="0.25">
      <c r="A32" s="76" t="s">
        <v>62</v>
      </c>
      <c r="B32" s="31" t="s">
        <v>63</v>
      </c>
      <c r="C32" s="8"/>
      <c r="D32" s="9"/>
      <c r="E32" s="9"/>
      <c r="F32" s="8"/>
      <c r="G32" s="9"/>
      <c r="H32" s="10"/>
      <c r="I32"/>
      <c r="J32"/>
      <c r="K32"/>
      <c r="L32"/>
      <c r="M32"/>
    </row>
    <row r="33" spans="1:13" ht="47.25" hidden="1" x14ac:dyDescent="0.25">
      <c r="A33" s="76" t="s">
        <v>64</v>
      </c>
      <c r="B33" s="31" t="s">
        <v>65</v>
      </c>
      <c r="C33" s="8"/>
      <c r="D33" s="9"/>
      <c r="E33" s="9"/>
      <c r="F33" s="8"/>
      <c r="G33" s="9"/>
      <c r="H33" s="10"/>
      <c r="I33"/>
      <c r="J33"/>
      <c r="K33"/>
      <c r="L33"/>
      <c r="M33"/>
    </row>
    <row r="34" spans="1:13" ht="47.25" hidden="1" x14ac:dyDescent="0.25">
      <c r="A34" s="76" t="s">
        <v>66</v>
      </c>
      <c r="B34" s="31" t="s">
        <v>67</v>
      </c>
      <c r="C34" s="8"/>
      <c r="D34" s="9"/>
      <c r="E34" s="9"/>
      <c r="F34" s="8"/>
      <c r="G34" s="9"/>
      <c r="H34" s="10"/>
      <c r="I34"/>
      <c r="J34"/>
      <c r="K34"/>
      <c r="L34"/>
      <c r="M34"/>
    </row>
    <row r="35" spans="1:13" ht="47.25" hidden="1" x14ac:dyDescent="0.25">
      <c r="A35" s="76" t="s">
        <v>68</v>
      </c>
      <c r="B35" s="31" t="s">
        <v>69</v>
      </c>
      <c r="C35" s="8"/>
      <c r="D35" s="9"/>
      <c r="E35" s="9"/>
      <c r="F35" s="8"/>
      <c r="G35" s="9"/>
      <c r="H35" s="10"/>
      <c r="I35"/>
      <c r="J35"/>
      <c r="K35"/>
      <c r="L35"/>
      <c r="M35"/>
    </row>
    <row r="36" spans="1:13" ht="47.25" hidden="1" x14ac:dyDescent="0.25">
      <c r="A36" s="76" t="s">
        <v>70</v>
      </c>
      <c r="B36" s="31" t="s">
        <v>71</v>
      </c>
      <c r="C36" s="8"/>
      <c r="D36" s="9"/>
      <c r="E36" s="9"/>
      <c r="F36" s="8"/>
      <c r="G36" s="9"/>
      <c r="H36" s="10"/>
      <c r="I36"/>
      <c r="J36"/>
      <c r="K36"/>
      <c r="L36"/>
      <c r="M36"/>
    </row>
    <row r="37" spans="1:13" ht="47.25" hidden="1" x14ac:dyDescent="0.25">
      <c r="A37" s="76" t="s">
        <v>72</v>
      </c>
      <c r="B37" s="31" t="s">
        <v>73</v>
      </c>
      <c r="C37" s="8"/>
      <c r="D37" s="9"/>
      <c r="E37" s="9"/>
      <c r="F37" s="8"/>
      <c r="G37" s="9"/>
      <c r="H37" s="10"/>
      <c r="I37"/>
      <c r="J37"/>
      <c r="K37"/>
      <c r="L37"/>
      <c r="M37"/>
    </row>
    <row r="38" spans="1:13" ht="47.25" hidden="1" x14ac:dyDescent="0.25">
      <c r="A38" s="76" t="s">
        <v>74</v>
      </c>
      <c r="B38" s="31" t="s">
        <v>75</v>
      </c>
      <c r="C38" s="8"/>
      <c r="D38" s="9"/>
      <c r="E38" s="9"/>
      <c r="F38" s="8"/>
      <c r="G38" s="9"/>
      <c r="H38" s="10"/>
      <c r="I38"/>
      <c r="J38"/>
      <c r="K38"/>
      <c r="L38"/>
      <c r="M38"/>
    </row>
    <row r="39" spans="1:13" ht="78.75" hidden="1" x14ac:dyDescent="0.25">
      <c r="A39" s="76" t="s">
        <v>76</v>
      </c>
      <c r="B39" s="31" t="s">
        <v>77</v>
      </c>
      <c r="C39" s="8"/>
      <c r="D39" s="9"/>
      <c r="E39" s="9"/>
      <c r="F39" s="8"/>
      <c r="G39" s="9"/>
      <c r="H39" s="10"/>
      <c r="I39"/>
      <c r="J39"/>
      <c r="K39"/>
      <c r="L39"/>
      <c r="M39"/>
    </row>
    <row r="40" spans="1:13" ht="47.25" hidden="1" x14ac:dyDescent="0.25">
      <c r="A40" s="76" t="s">
        <v>78</v>
      </c>
      <c r="B40" s="31" t="s">
        <v>79</v>
      </c>
      <c r="C40" s="8"/>
      <c r="D40" s="9"/>
      <c r="E40" s="9"/>
      <c r="F40" s="8"/>
      <c r="G40" s="9"/>
      <c r="H40" s="10"/>
      <c r="I40"/>
      <c r="J40"/>
      <c r="K40"/>
      <c r="L40"/>
      <c r="M40"/>
    </row>
    <row r="41" spans="1:13" ht="47.25" hidden="1" x14ac:dyDescent="0.25">
      <c r="A41" s="76" t="s">
        <v>80</v>
      </c>
      <c r="B41" s="31" t="s">
        <v>81</v>
      </c>
      <c r="C41" s="8"/>
      <c r="D41" s="9"/>
      <c r="E41" s="9"/>
      <c r="F41" s="8"/>
      <c r="G41" s="9"/>
      <c r="H41" s="10"/>
      <c r="I41"/>
      <c r="J41"/>
      <c r="K41"/>
      <c r="L41"/>
      <c r="M41"/>
    </row>
    <row r="42" spans="1:13" ht="31.5" hidden="1" x14ac:dyDescent="0.25">
      <c r="A42" s="76" t="s">
        <v>82</v>
      </c>
      <c r="B42" s="31" t="s">
        <v>83</v>
      </c>
      <c r="C42" s="8"/>
      <c r="D42" s="9"/>
      <c r="E42" s="9"/>
      <c r="F42" s="8"/>
      <c r="G42" s="9"/>
      <c r="H42" s="10"/>
      <c r="I42"/>
      <c r="J42"/>
      <c r="K42"/>
      <c r="L42"/>
      <c r="M42"/>
    </row>
    <row r="43" spans="1:13" ht="31.5" hidden="1" x14ac:dyDescent="0.25">
      <c r="A43" s="76" t="s">
        <v>84</v>
      </c>
      <c r="B43" s="31" t="s">
        <v>85</v>
      </c>
      <c r="C43" s="8"/>
      <c r="D43" s="9"/>
      <c r="E43" s="9"/>
      <c r="F43" s="8"/>
      <c r="G43" s="9"/>
      <c r="H43" s="10"/>
      <c r="I43"/>
      <c r="J43"/>
      <c r="K43"/>
      <c r="L43"/>
      <c r="M43"/>
    </row>
    <row r="44" spans="1:13" ht="31.5" hidden="1" x14ac:dyDescent="0.25">
      <c r="A44" s="76" t="s">
        <v>86</v>
      </c>
      <c r="B44" s="31" t="s">
        <v>87</v>
      </c>
      <c r="C44" s="8"/>
      <c r="D44" s="9"/>
      <c r="E44" s="9"/>
      <c r="F44" s="8"/>
      <c r="G44" s="9"/>
      <c r="H44" s="10"/>
      <c r="I44"/>
      <c r="J44"/>
      <c r="K44"/>
      <c r="L44"/>
      <c r="M44"/>
    </row>
    <row r="45" spans="1:13" ht="31.5" hidden="1" x14ac:dyDescent="0.25">
      <c r="A45" s="76" t="s">
        <v>88</v>
      </c>
      <c r="B45" s="31" t="s">
        <v>89</v>
      </c>
      <c r="C45" s="8"/>
      <c r="D45" s="9"/>
      <c r="E45" s="9"/>
      <c r="F45" s="8"/>
      <c r="G45" s="9"/>
      <c r="H45" s="10"/>
      <c r="I45"/>
      <c r="J45"/>
      <c r="K45"/>
      <c r="L45"/>
      <c r="M45"/>
    </row>
    <row r="46" spans="1:13" ht="30" hidden="1" x14ac:dyDescent="0.25">
      <c r="A46" s="76" t="s">
        <v>90</v>
      </c>
      <c r="B46" s="11" t="s">
        <v>91</v>
      </c>
      <c r="C46" s="8"/>
      <c r="D46" s="9"/>
      <c r="E46" s="9"/>
      <c r="F46" s="8"/>
      <c r="G46" s="9"/>
      <c r="H46" s="10"/>
      <c r="I46"/>
      <c r="J46"/>
      <c r="K46"/>
      <c r="L46"/>
      <c r="M46"/>
    </row>
    <row r="47" spans="1:13" ht="21" x14ac:dyDescent="0.25">
      <c r="A47" s="243"/>
      <c r="B47" s="404" t="s">
        <v>92</v>
      </c>
      <c r="C47" s="405"/>
      <c r="D47" s="406"/>
      <c r="E47" s="405"/>
      <c r="F47" s="405"/>
      <c r="G47" s="407"/>
      <c r="H47" s="1">
        <f>H48+H62+H67</f>
        <v>4</v>
      </c>
      <c r="I47" s="1">
        <f>I48+I62+I67</f>
        <v>4</v>
      </c>
    </row>
    <row r="48" spans="1:13" ht="36.950000000000003" customHeight="1" x14ac:dyDescent="0.25">
      <c r="A48" s="243" t="s">
        <v>93</v>
      </c>
      <c r="B48" s="354" t="s">
        <v>94</v>
      </c>
      <c r="C48" s="355"/>
      <c r="D48" s="400"/>
      <c r="E48" s="355"/>
      <c r="F48" s="355"/>
      <c r="G48" s="356"/>
      <c r="H48" s="288">
        <f>SUM(D50:D54)</f>
        <v>2</v>
      </c>
      <c r="I48" s="288">
        <f>COUNT(D50:D54)*2</f>
        <v>2</v>
      </c>
    </row>
    <row r="49" spans="1:13" ht="31.5" hidden="1" x14ac:dyDescent="0.25">
      <c r="A49" s="76" t="s">
        <v>95</v>
      </c>
      <c r="B49" s="32" t="s">
        <v>96</v>
      </c>
      <c r="C49" s="8"/>
      <c r="D49" s="9"/>
      <c r="E49" s="9"/>
      <c r="F49" s="8"/>
      <c r="G49" s="9"/>
      <c r="H49" s="10"/>
      <c r="I49"/>
      <c r="J49"/>
      <c r="K49"/>
      <c r="L49"/>
      <c r="M49"/>
    </row>
    <row r="50" spans="1:13" ht="60" x14ac:dyDescent="0.25">
      <c r="A50" s="243" t="s">
        <v>97</v>
      </c>
      <c r="B50" s="32" t="s">
        <v>98</v>
      </c>
      <c r="C50" s="8" t="s">
        <v>2023</v>
      </c>
      <c r="D50" s="196">
        <v>2</v>
      </c>
      <c r="E50" s="9" t="s">
        <v>19</v>
      </c>
      <c r="F50" s="8"/>
      <c r="G50" s="230"/>
      <c r="H50" s="1"/>
      <c r="I50" s="2"/>
    </row>
    <row r="51" spans="1:13" ht="31.5" hidden="1" x14ac:dyDescent="0.25">
      <c r="A51" s="76" t="s">
        <v>102</v>
      </c>
      <c r="B51" s="32" t="s">
        <v>103</v>
      </c>
      <c r="C51" s="8"/>
      <c r="D51" s="9"/>
      <c r="E51" s="9"/>
      <c r="F51" s="8"/>
      <c r="G51" s="13"/>
      <c r="H51" s="10"/>
      <c r="I51"/>
      <c r="J51"/>
      <c r="K51"/>
      <c r="L51"/>
      <c r="M51"/>
    </row>
    <row r="52" spans="1:13" ht="47.25" hidden="1" x14ac:dyDescent="0.25">
      <c r="A52" s="76" t="s">
        <v>104</v>
      </c>
      <c r="B52" s="32" t="s">
        <v>105</v>
      </c>
      <c r="C52" s="8"/>
      <c r="D52" s="9"/>
      <c r="E52" s="9"/>
      <c r="F52" s="8"/>
      <c r="G52" s="13"/>
      <c r="H52" s="10"/>
      <c r="I52"/>
      <c r="J52"/>
      <c r="K52"/>
      <c r="L52"/>
      <c r="M52"/>
    </row>
    <row r="53" spans="1:13" ht="31.5" hidden="1" x14ac:dyDescent="0.25">
      <c r="A53" s="76" t="s">
        <v>106</v>
      </c>
      <c r="B53" s="32" t="s">
        <v>107</v>
      </c>
      <c r="C53" s="8"/>
      <c r="D53" s="9"/>
      <c r="E53" s="9"/>
      <c r="F53" s="8"/>
      <c r="G53" s="13"/>
      <c r="H53" s="10"/>
      <c r="I53"/>
      <c r="J53"/>
      <c r="K53"/>
      <c r="L53"/>
      <c r="M53"/>
    </row>
    <row r="54" spans="1:13" ht="47.25" hidden="1" x14ac:dyDescent="0.25">
      <c r="A54" s="115" t="s">
        <v>108</v>
      </c>
      <c r="B54" s="7" t="s">
        <v>109</v>
      </c>
      <c r="C54" s="8" t="s">
        <v>2024</v>
      </c>
      <c r="D54" s="196"/>
      <c r="E54" s="9" t="s">
        <v>19</v>
      </c>
      <c r="F54" s="8"/>
      <c r="G54" s="13"/>
      <c r="H54" s="1"/>
      <c r="I54" s="2"/>
      <c r="J54"/>
      <c r="K54"/>
      <c r="L54"/>
      <c r="M54"/>
    </row>
    <row r="55" spans="1:13" ht="47.25" hidden="1" x14ac:dyDescent="0.25">
      <c r="A55" s="76" t="s">
        <v>113</v>
      </c>
      <c r="B55" s="7" t="s">
        <v>114</v>
      </c>
      <c r="C55" s="8"/>
      <c r="D55" s="9"/>
      <c r="E55" s="9"/>
      <c r="F55" s="8"/>
      <c r="G55" s="9"/>
      <c r="H55" s="10"/>
      <c r="I55"/>
      <c r="J55"/>
      <c r="K55"/>
      <c r="L55"/>
      <c r="M55"/>
    </row>
    <row r="56" spans="1:13" ht="47.25" hidden="1" x14ac:dyDescent="0.25">
      <c r="A56" s="76" t="s">
        <v>118</v>
      </c>
      <c r="B56" s="7" t="s">
        <v>119</v>
      </c>
      <c r="C56" s="8"/>
      <c r="D56" s="9"/>
      <c r="E56" s="9"/>
      <c r="F56" s="8"/>
      <c r="G56" s="9"/>
      <c r="H56" s="10"/>
      <c r="I56"/>
      <c r="J56"/>
      <c r="K56"/>
      <c r="L56"/>
      <c r="M56"/>
    </row>
    <row r="57" spans="1:13" ht="15.75" hidden="1" x14ac:dyDescent="0.25">
      <c r="A57" s="76" t="s">
        <v>120</v>
      </c>
      <c r="B57" s="366" t="s">
        <v>121</v>
      </c>
      <c r="C57" s="367"/>
      <c r="D57" s="367"/>
      <c r="E57" s="367"/>
      <c r="F57" s="367"/>
      <c r="G57" s="368"/>
      <c r="H57" s="10"/>
      <c r="I57"/>
      <c r="J57"/>
      <c r="K57"/>
      <c r="L57"/>
      <c r="M57"/>
    </row>
    <row r="58" spans="1:13" ht="31.5" hidden="1" x14ac:dyDescent="0.25">
      <c r="A58" s="76" t="s">
        <v>122</v>
      </c>
      <c r="B58" s="7" t="s">
        <v>123</v>
      </c>
      <c r="C58" s="8"/>
      <c r="D58" s="9"/>
      <c r="E58" s="9"/>
      <c r="F58" s="8"/>
      <c r="G58" s="9"/>
      <c r="H58" s="10"/>
      <c r="I58"/>
      <c r="J58"/>
      <c r="K58"/>
      <c r="L58"/>
      <c r="M58"/>
    </row>
    <row r="59" spans="1:13" ht="47.25" hidden="1" x14ac:dyDescent="0.25">
      <c r="A59" s="76" t="s">
        <v>128</v>
      </c>
      <c r="B59" s="7" t="s">
        <v>129</v>
      </c>
      <c r="C59" s="8"/>
      <c r="D59" s="9"/>
      <c r="E59" s="9"/>
      <c r="F59" s="8"/>
      <c r="G59" s="9"/>
      <c r="H59" s="10"/>
      <c r="I59"/>
      <c r="J59"/>
      <c r="K59"/>
      <c r="L59"/>
      <c r="M59"/>
    </row>
    <row r="60" spans="1:13" ht="31.5" hidden="1" x14ac:dyDescent="0.25">
      <c r="A60" s="76" t="s">
        <v>132</v>
      </c>
      <c r="B60" s="7" t="s">
        <v>131</v>
      </c>
      <c r="C60" s="8"/>
      <c r="D60" s="9"/>
      <c r="E60" s="9"/>
      <c r="F60" s="8"/>
      <c r="G60" s="9"/>
      <c r="H60" s="10"/>
      <c r="I60"/>
      <c r="J60"/>
      <c r="K60"/>
      <c r="L60"/>
      <c r="M60"/>
    </row>
    <row r="61" spans="1:13" ht="47.25" hidden="1" x14ac:dyDescent="0.25">
      <c r="A61" s="76" t="s">
        <v>2025</v>
      </c>
      <c r="B61" s="7" t="s">
        <v>133</v>
      </c>
      <c r="C61" s="8"/>
      <c r="D61" s="9"/>
      <c r="E61" s="9"/>
      <c r="F61" s="8"/>
      <c r="G61" s="9"/>
      <c r="H61" s="10"/>
      <c r="I61"/>
      <c r="J61"/>
      <c r="K61"/>
      <c r="L61"/>
      <c r="M61"/>
    </row>
    <row r="62" spans="1:13" ht="36.950000000000003" hidden="1" customHeight="1" x14ac:dyDescent="0.25">
      <c r="A62" s="258" t="s">
        <v>134</v>
      </c>
      <c r="B62" s="354" t="s">
        <v>135</v>
      </c>
      <c r="C62" s="355"/>
      <c r="D62" s="400"/>
      <c r="E62" s="355"/>
      <c r="F62" s="355"/>
      <c r="G62" s="356"/>
      <c r="H62" s="245">
        <f>SUM(D64)</f>
        <v>0</v>
      </c>
      <c r="I62" s="245">
        <f>COUNT(D64)*2</f>
        <v>0</v>
      </c>
      <c r="J62" s="228"/>
      <c r="K62" s="228"/>
      <c r="L62"/>
      <c r="M62"/>
    </row>
    <row r="63" spans="1:13" ht="31.5" hidden="1" x14ac:dyDescent="0.25">
      <c r="A63" s="76" t="s">
        <v>136</v>
      </c>
      <c r="B63" s="7" t="s">
        <v>137</v>
      </c>
      <c r="C63" s="8"/>
      <c r="D63" s="9"/>
      <c r="E63" s="9"/>
      <c r="F63" s="8"/>
      <c r="G63" s="9"/>
      <c r="H63" s="10"/>
      <c r="I63"/>
      <c r="J63"/>
      <c r="K63"/>
      <c r="L63"/>
      <c r="M63"/>
    </row>
    <row r="64" spans="1:13" ht="45" hidden="1" x14ac:dyDescent="0.25">
      <c r="A64" s="115" t="s">
        <v>139</v>
      </c>
      <c r="B64" s="7" t="s">
        <v>140</v>
      </c>
      <c r="C64" s="8" t="s">
        <v>2026</v>
      </c>
      <c r="D64" s="196"/>
      <c r="E64" s="9" t="s">
        <v>127</v>
      </c>
      <c r="F64" s="8" t="s">
        <v>2027</v>
      </c>
      <c r="G64" s="13"/>
      <c r="H64" s="1"/>
      <c r="I64" s="2"/>
      <c r="J64"/>
      <c r="K64"/>
      <c r="L64"/>
      <c r="M64"/>
    </row>
    <row r="65" spans="1:13" ht="47.25" hidden="1" x14ac:dyDescent="0.25">
      <c r="A65" s="76" t="s">
        <v>141</v>
      </c>
      <c r="B65" s="7" t="s">
        <v>142</v>
      </c>
      <c r="C65" s="8"/>
      <c r="D65" s="9"/>
      <c r="E65" s="9"/>
      <c r="F65" s="8"/>
      <c r="G65" s="9"/>
      <c r="H65" s="10"/>
      <c r="I65"/>
      <c r="J65"/>
      <c r="K65"/>
      <c r="L65"/>
      <c r="M65"/>
    </row>
    <row r="66" spans="1:13" ht="78.75" hidden="1" x14ac:dyDescent="0.25">
      <c r="A66" s="76" t="s">
        <v>143</v>
      </c>
      <c r="B66" s="7" t="s">
        <v>144</v>
      </c>
      <c r="C66" s="8"/>
      <c r="D66" s="9"/>
      <c r="E66" s="9"/>
      <c r="F66" s="8"/>
      <c r="G66" s="9"/>
      <c r="H66" s="10"/>
      <c r="I66"/>
      <c r="J66"/>
      <c r="K66"/>
      <c r="L66"/>
      <c r="M66"/>
    </row>
    <row r="67" spans="1:13" ht="36.950000000000003" customHeight="1" x14ac:dyDescent="0.25">
      <c r="A67" s="243" t="s">
        <v>145</v>
      </c>
      <c r="B67" s="354" t="s">
        <v>146</v>
      </c>
      <c r="C67" s="355"/>
      <c r="D67" s="400"/>
      <c r="E67" s="355"/>
      <c r="F67" s="355"/>
      <c r="G67" s="356"/>
      <c r="H67" s="288">
        <f>SUM(D68:D71)</f>
        <v>2</v>
      </c>
      <c r="I67" s="288">
        <f>COUNT(D68:D71)*2</f>
        <v>2</v>
      </c>
    </row>
    <row r="68" spans="1:13" ht="63" x14ac:dyDescent="0.25">
      <c r="A68" s="243" t="s">
        <v>147</v>
      </c>
      <c r="B68" s="7" t="s">
        <v>148</v>
      </c>
      <c r="C68" s="11" t="s">
        <v>2627</v>
      </c>
      <c r="D68" s="196">
        <v>2</v>
      </c>
      <c r="E68" s="9" t="s">
        <v>116</v>
      </c>
      <c r="F68" s="8"/>
      <c r="G68" s="230"/>
      <c r="H68" s="1"/>
      <c r="I68" s="2"/>
    </row>
    <row r="69" spans="1:13" ht="47.25" hidden="1" x14ac:dyDescent="0.25">
      <c r="A69" s="76" t="s">
        <v>152</v>
      </c>
      <c r="B69" s="7" t="s">
        <v>153</v>
      </c>
      <c r="C69" s="8"/>
      <c r="D69" s="9"/>
      <c r="E69" s="9"/>
      <c r="F69" s="8"/>
      <c r="G69" s="13"/>
      <c r="H69" s="10"/>
      <c r="I69"/>
      <c r="J69"/>
      <c r="K69"/>
      <c r="L69"/>
      <c r="M69"/>
    </row>
    <row r="70" spans="1:13" ht="47.25" hidden="1" x14ac:dyDescent="0.25">
      <c r="A70" s="76" t="s">
        <v>154</v>
      </c>
      <c r="B70" s="7" t="s">
        <v>155</v>
      </c>
      <c r="C70" s="8"/>
      <c r="D70" s="9"/>
      <c r="E70" s="9"/>
      <c r="F70" s="8"/>
      <c r="G70" s="13"/>
      <c r="H70" s="10"/>
      <c r="I70"/>
      <c r="J70"/>
      <c r="K70"/>
      <c r="L70"/>
      <c r="M70"/>
    </row>
    <row r="71" spans="1:13" ht="47.25" hidden="1" x14ac:dyDescent="0.25">
      <c r="A71" s="115" t="s">
        <v>156</v>
      </c>
      <c r="B71" s="7" t="s">
        <v>157</v>
      </c>
      <c r="C71" s="8" t="s">
        <v>2028</v>
      </c>
      <c r="D71" s="196"/>
      <c r="E71" s="9" t="s">
        <v>116</v>
      </c>
      <c r="F71" s="8"/>
      <c r="G71" s="13"/>
      <c r="H71" s="1"/>
      <c r="I71" s="2"/>
      <c r="J71"/>
      <c r="K71"/>
      <c r="L71"/>
      <c r="M71"/>
    </row>
    <row r="72" spans="1:13" ht="63" hidden="1" x14ac:dyDescent="0.25">
      <c r="A72" s="76" t="s">
        <v>158</v>
      </c>
      <c r="B72" s="7" t="s">
        <v>159</v>
      </c>
      <c r="C72" s="8"/>
      <c r="D72" s="9"/>
      <c r="E72" s="9"/>
      <c r="F72" s="8"/>
      <c r="G72" s="9"/>
      <c r="H72" s="10"/>
      <c r="I72"/>
      <c r="J72"/>
      <c r="K72"/>
      <c r="L72"/>
      <c r="M72"/>
    </row>
    <row r="73" spans="1:13" ht="21" x14ac:dyDescent="0.25">
      <c r="A73" s="243"/>
      <c r="B73" s="404" t="s">
        <v>160</v>
      </c>
      <c r="C73" s="405"/>
      <c r="D73" s="406"/>
      <c r="E73" s="405"/>
      <c r="F73" s="405"/>
      <c r="G73" s="407"/>
      <c r="H73" s="1">
        <f>H74+H83+H88+H96+H105</f>
        <v>18</v>
      </c>
      <c r="I73" s="1">
        <f>I74+I83+I88+I96+I105</f>
        <v>18</v>
      </c>
    </row>
    <row r="74" spans="1:13" ht="36.950000000000003" customHeight="1" x14ac:dyDescent="0.25">
      <c r="A74" s="243" t="s">
        <v>161</v>
      </c>
      <c r="B74" s="354" t="s">
        <v>162</v>
      </c>
      <c r="C74" s="355"/>
      <c r="D74" s="400"/>
      <c r="E74" s="355"/>
      <c r="F74" s="355"/>
      <c r="G74" s="356"/>
      <c r="H74" s="288">
        <f>SUM(D75:D80)</f>
        <v>2</v>
      </c>
      <c r="I74" s="288">
        <f>COUNT(D75:D80)*2</f>
        <v>2</v>
      </c>
    </row>
    <row r="75" spans="1:13" ht="60" hidden="1" x14ac:dyDescent="0.25">
      <c r="A75" s="115" t="s">
        <v>163</v>
      </c>
      <c r="B75" s="7" t="s">
        <v>164</v>
      </c>
      <c r="C75" s="8" t="s">
        <v>2029</v>
      </c>
      <c r="D75" s="196"/>
      <c r="E75" s="9" t="s">
        <v>127</v>
      </c>
      <c r="F75" s="67" t="s">
        <v>2030</v>
      </c>
      <c r="G75" s="13"/>
      <c r="H75" s="1"/>
      <c r="I75" s="2"/>
      <c r="J75"/>
      <c r="K75"/>
      <c r="L75"/>
      <c r="M75"/>
    </row>
    <row r="76" spans="1:13" ht="31.5" hidden="1" x14ac:dyDescent="0.25">
      <c r="A76" s="76" t="s">
        <v>167</v>
      </c>
      <c r="B76" s="32" t="s">
        <v>168</v>
      </c>
      <c r="C76" s="8"/>
      <c r="D76" s="9"/>
      <c r="E76" s="9"/>
      <c r="F76" s="8"/>
      <c r="G76" s="13"/>
      <c r="H76" s="10"/>
      <c r="I76"/>
      <c r="J76"/>
      <c r="K76"/>
      <c r="L76"/>
      <c r="M76"/>
    </row>
    <row r="77" spans="1:13" ht="31.5" x14ac:dyDescent="0.25">
      <c r="A77" s="243" t="s">
        <v>172</v>
      </c>
      <c r="B77" s="7" t="s">
        <v>173</v>
      </c>
      <c r="C77" s="11" t="s">
        <v>2626</v>
      </c>
      <c r="D77" s="196">
        <v>2</v>
      </c>
      <c r="E77" s="9" t="s">
        <v>127</v>
      </c>
      <c r="F77" s="8"/>
      <c r="G77" s="230"/>
      <c r="H77" s="1"/>
      <c r="I77" s="2"/>
    </row>
    <row r="78" spans="1:13" ht="15.75" hidden="1" x14ac:dyDescent="0.25">
      <c r="A78" s="115"/>
      <c r="B78" s="7"/>
      <c r="C78" s="8" t="s">
        <v>2031</v>
      </c>
      <c r="D78" s="196"/>
      <c r="E78" s="9" t="s">
        <v>127</v>
      </c>
      <c r="F78" s="8"/>
      <c r="G78" s="13"/>
      <c r="H78" s="1"/>
      <c r="I78" s="2"/>
      <c r="J78"/>
      <c r="K78"/>
      <c r="L78"/>
      <c r="M78"/>
    </row>
    <row r="79" spans="1:13" ht="30" hidden="1" x14ac:dyDescent="0.25">
      <c r="A79" s="115"/>
      <c r="B79" s="7"/>
      <c r="C79" s="8" t="s">
        <v>2032</v>
      </c>
      <c r="D79" s="196"/>
      <c r="E79" s="9" t="s">
        <v>127</v>
      </c>
      <c r="F79" s="8"/>
      <c r="G79" s="13"/>
      <c r="H79" s="1"/>
      <c r="I79" s="2"/>
      <c r="J79"/>
      <c r="K79"/>
      <c r="L79"/>
      <c r="M79"/>
    </row>
    <row r="80" spans="1:13" ht="30" hidden="1" x14ac:dyDescent="0.25">
      <c r="A80" s="115"/>
      <c r="B80" s="7"/>
      <c r="C80" s="67" t="s">
        <v>181</v>
      </c>
      <c r="D80" s="196"/>
      <c r="E80" s="9" t="s">
        <v>127</v>
      </c>
      <c r="F80" s="8"/>
      <c r="G80" s="13"/>
      <c r="H80" s="1"/>
      <c r="I80" s="2"/>
      <c r="J80"/>
      <c r="K80"/>
      <c r="L80"/>
      <c r="M80"/>
    </row>
    <row r="81" spans="1:13" ht="47.25" hidden="1" x14ac:dyDescent="0.25">
      <c r="A81" s="76" t="s">
        <v>182</v>
      </c>
      <c r="B81" s="7" t="s">
        <v>183</v>
      </c>
      <c r="C81" s="8"/>
      <c r="D81" s="9"/>
      <c r="E81" s="9"/>
      <c r="F81" s="8"/>
      <c r="G81" s="9"/>
      <c r="H81" s="10"/>
      <c r="I81"/>
      <c r="J81"/>
      <c r="K81"/>
      <c r="L81"/>
      <c r="M81"/>
    </row>
    <row r="82" spans="1:13" ht="47.25" hidden="1" x14ac:dyDescent="0.25">
      <c r="A82" s="76" t="s">
        <v>184</v>
      </c>
      <c r="B82" s="7" t="s">
        <v>185</v>
      </c>
      <c r="C82" s="8"/>
      <c r="D82" s="9"/>
      <c r="E82" s="9"/>
      <c r="F82" s="8"/>
      <c r="G82" s="9"/>
      <c r="H82" s="10"/>
      <c r="I82"/>
      <c r="J82"/>
      <c r="K82"/>
      <c r="L82"/>
      <c r="M82"/>
    </row>
    <row r="83" spans="1:13" ht="36.950000000000003" customHeight="1" x14ac:dyDescent="0.25">
      <c r="A83" s="243" t="s">
        <v>186</v>
      </c>
      <c r="B83" s="354" t="s">
        <v>187</v>
      </c>
      <c r="C83" s="355"/>
      <c r="D83" s="400"/>
      <c r="E83" s="355"/>
      <c r="F83" s="355"/>
      <c r="G83" s="356"/>
      <c r="H83" s="288">
        <f>SUM(D85:D87)</f>
        <v>4</v>
      </c>
      <c r="I83" s="288">
        <f>COUNT(D85:D87)*2</f>
        <v>4</v>
      </c>
    </row>
    <row r="84" spans="1:13" ht="31.5" hidden="1" x14ac:dyDescent="0.25">
      <c r="A84" s="76" t="s">
        <v>188</v>
      </c>
      <c r="B84" s="32" t="s">
        <v>189</v>
      </c>
      <c r="C84" s="8"/>
      <c r="D84" s="9"/>
      <c r="E84" s="9"/>
      <c r="F84" s="8"/>
      <c r="G84" s="9"/>
      <c r="H84" s="10"/>
      <c r="I84"/>
      <c r="J84"/>
      <c r="K84"/>
      <c r="L84"/>
      <c r="M84"/>
    </row>
    <row r="85" spans="1:13" ht="45" x14ac:dyDescent="0.25">
      <c r="A85" s="243" t="s">
        <v>190</v>
      </c>
      <c r="B85" s="32" t="s">
        <v>191</v>
      </c>
      <c r="C85" s="198" t="s">
        <v>2033</v>
      </c>
      <c r="D85" s="196">
        <v>2</v>
      </c>
      <c r="E85" s="9" t="s">
        <v>100</v>
      </c>
      <c r="F85" s="8"/>
      <c r="G85" s="230"/>
      <c r="H85" s="1"/>
      <c r="I85" s="2"/>
    </row>
    <row r="86" spans="1:13" ht="31.5" hidden="1" x14ac:dyDescent="0.25">
      <c r="A86" s="115" t="s">
        <v>194</v>
      </c>
      <c r="B86" s="32" t="s">
        <v>195</v>
      </c>
      <c r="C86" s="67" t="s">
        <v>2034</v>
      </c>
      <c r="D86" s="196"/>
      <c r="E86" s="9" t="s">
        <v>100</v>
      </c>
      <c r="F86" s="8"/>
      <c r="G86" s="13"/>
      <c r="H86" s="1"/>
      <c r="I86" s="2"/>
      <c r="J86"/>
      <c r="K86"/>
      <c r="L86"/>
      <c r="M86"/>
    </row>
    <row r="87" spans="1:13" ht="47.25" x14ac:dyDescent="0.25">
      <c r="A87" s="243" t="s">
        <v>197</v>
      </c>
      <c r="B87" s="32" t="s">
        <v>198</v>
      </c>
      <c r="C87" s="8" t="s">
        <v>2035</v>
      </c>
      <c r="D87" s="196">
        <v>2</v>
      </c>
      <c r="E87" s="9" t="s">
        <v>100</v>
      </c>
      <c r="F87" s="8"/>
      <c r="G87" s="230"/>
      <c r="H87" s="1"/>
      <c r="I87" s="2"/>
    </row>
    <row r="88" spans="1:13" ht="36.950000000000003" customHeight="1" x14ac:dyDescent="0.25">
      <c r="A88" s="243" t="s">
        <v>200</v>
      </c>
      <c r="B88" s="354" t="s">
        <v>201</v>
      </c>
      <c r="C88" s="355"/>
      <c r="D88" s="400"/>
      <c r="E88" s="355"/>
      <c r="F88" s="355"/>
      <c r="G88" s="356"/>
      <c r="H88" s="288">
        <f>SUM(D90:D94)</f>
        <v>4</v>
      </c>
      <c r="I88" s="288">
        <f>COUNT(D90:D94)*2</f>
        <v>4</v>
      </c>
    </row>
    <row r="89" spans="1:13" ht="47.25" hidden="1" x14ac:dyDescent="0.25">
      <c r="A89" s="76" t="s">
        <v>202</v>
      </c>
      <c r="B89" s="7" t="s">
        <v>203</v>
      </c>
      <c r="C89" s="8"/>
      <c r="D89" s="9"/>
      <c r="E89" s="9"/>
      <c r="F89" s="8"/>
      <c r="G89" s="9"/>
      <c r="H89" s="10"/>
      <c r="I89"/>
      <c r="J89"/>
      <c r="K89"/>
      <c r="L89"/>
      <c r="M89"/>
    </row>
    <row r="90" spans="1:13" ht="47.25" x14ac:dyDescent="0.25">
      <c r="A90" s="243" t="s">
        <v>206</v>
      </c>
      <c r="B90" s="7" t="s">
        <v>207</v>
      </c>
      <c r="C90" s="8" t="s">
        <v>2036</v>
      </c>
      <c r="D90" s="196">
        <v>2</v>
      </c>
      <c r="E90" s="9" t="s">
        <v>19</v>
      </c>
      <c r="F90" s="8" t="s">
        <v>2037</v>
      </c>
      <c r="G90" s="230"/>
      <c r="H90" s="1"/>
      <c r="I90" s="2"/>
    </row>
    <row r="91" spans="1:13" ht="31.5" hidden="1" x14ac:dyDescent="0.25">
      <c r="A91" s="76" t="s">
        <v>210</v>
      </c>
      <c r="B91" s="7" t="s">
        <v>211</v>
      </c>
      <c r="C91" s="8"/>
      <c r="D91" s="9"/>
      <c r="E91" s="9"/>
      <c r="F91" s="8"/>
      <c r="G91" s="13"/>
      <c r="H91" s="10"/>
      <c r="I91"/>
      <c r="J91"/>
      <c r="K91"/>
      <c r="L91"/>
      <c r="M91"/>
    </row>
    <row r="92" spans="1:13" ht="15.75" hidden="1" x14ac:dyDescent="0.25">
      <c r="A92" s="76" t="s">
        <v>212</v>
      </c>
      <c r="B92" s="7" t="s">
        <v>213</v>
      </c>
      <c r="C92" s="8"/>
      <c r="D92" s="9"/>
      <c r="E92" s="9"/>
      <c r="F92" s="8"/>
      <c r="G92" s="13"/>
      <c r="H92" s="10"/>
      <c r="I92"/>
      <c r="J92"/>
      <c r="K92"/>
      <c r="L92"/>
      <c r="M92"/>
    </row>
    <row r="93" spans="1:13" ht="47.25" x14ac:dyDescent="0.25">
      <c r="A93" s="243" t="s">
        <v>214</v>
      </c>
      <c r="B93" s="31" t="s">
        <v>215</v>
      </c>
      <c r="C93" s="8" t="s">
        <v>2038</v>
      </c>
      <c r="D93" s="196">
        <v>2</v>
      </c>
      <c r="E93" s="9" t="s">
        <v>375</v>
      </c>
      <c r="F93" s="8"/>
      <c r="G93" s="230"/>
      <c r="H93" s="1"/>
      <c r="I93" s="2"/>
    </row>
    <row r="94" spans="1:13" ht="15.75" hidden="1" x14ac:dyDescent="0.25">
      <c r="A94" s="115"/>
      <c r="B94" s="31"/>
      <c r="C94" s="8" t="s">
        <v>2039</v>
      </c>
      <c r="D94" s="196"/>
      <c r="E94" s="9" t="s">
        <v>19</v>
      </c>
      <c r="F94" s="8"/>
      <c r="G94" s="13"/>
      <c r="H94" s="1"/>
      <c r="I94" s="2"/>
      <c r="J94"/>
      <c r="K94"/>
      <c r="L94"/>
      <c r="M94"/>
    </row>
    <row r="95" spans="1:13" ht="60" hidden="1" x14ac:dyDescent="0.25">
      <c r="A95" s="76" t="s">
        <v>221</v>
      </c>
      <c r="B95" s="31" t="s">
        <v>222</v>
      </c>
      <c r="C95" s="8" t="s">
        <v>2040</v>
      </c>
      <c r="D95" s="9"/>
      <c r="E95" s="9"/>
      <c r="F95" s="8" t="s">
        <v>2041</v>
      </c>
      <c r="G95" s="9"/>
      <c r="H95" s="10"/>
      <c r="I95"/>
      <c r="J95"/>
      <c r="K95"/>
      <c r="L95"/>
      <c r="M95"/>
    </row>
    <row r="96" spans="1:13" ht="36.950000000000003" customHeight="1" x14ac:dyDescent="0.25">
      <c r="A96" s="243" t="s">
        <v>231</v>
      </c>
      <c r="B96" s="354" t="s">
        <v>232</v>
      </c>
      <c r="C96" s="355"/>
      <c r="D96" s="400"/>
      <c r="E96" s="355"/>
      <c r="F96" s="355"/>
      <c r="G96" s="356"/>
      <c r="H96" s="288">
        <f>SUM(D98:D103)</f>
        <v>4</v>
      </c>
      <c r="I96" s="288">
        <f>COUNT(D98:D103)*2</f>
        <v>4</v>
      </c>
    </row>
    <row r="97" spans="1:13" ht="31.5" hidden="1" x14ac:dyDescent="0.25">
      <c r="A97" s="76" t="s">
        <v>233</v>
      </c>
      <c r="B97" s="7" t="s">
        <v>234</v>
      </c>
      <c r="C97" s="8"/>
      <c r="D97" s="9"/>
      <c r="E97" s="9"/>
      <c r="F97" s="8"/>
      <c r="G97" s="9"/>
      <c r="H97" s="10"/>
      <c r="I97"/>
      <c r="J97"/>
      <c r="K97"/>
      <c r="L97"/>
      <c r="M97"/>
    </row>
    <row r="98" spans="1:13" ht="45" x14ac:dyDescent="0.25">
      <c r="A98" s="243" t="s">
        <v>252</v>
      </c>
      <c r="B98" s="7" t="s">
        <v>253</v>
      </c>
      <c r="C98" s="130" t="s">
        <v>2042</v>
      </c>
      <c r="D98" s="196">
        <v>2</v>
      </c>
      <c r="E98" s="9" t="s">
        <v>236</v>
      </c>
      <c r="F98" s="8" t="s">
        <v>2043</v>
      </c>
      <c r="G98" s="230"/>
      <c r="H98" s="1"/>
      <c r="I98" s="2"/>
    </row>
    <row r="99" spans="1:13" ht="45" hidden="1" x14ac:dyDescent="0.25">
      <c r="A99" s="115"/>
      <c r="B99" s="7"/>
      <c r="C99" s="130" t="s">
        <v>2044</v>
      </c>
      <c r="D99" s="196"/>
      <c r="E99" s="9" t="s">
        <v>236</v>
      </c>
      <c r="F99" s="130" t="s">
        <v>2045</v>
      </c>
      <c r="G99" s="13"/>
      <c r="H99" s="1"/>
      <c r="I99" s="2"/>
      <c r="J99"/>
      <c r="K99"/>
      <c r="L99"/>
      <c r="M99"/>
    </row>
    <row r="100" spans="1:13" ht="45" hidden="1" x14ac:dyDescent="0.25">
      <c r="A100" s="115"/>
      <c r="B100" s="7"/>
      <c r="C100" s="130" t="s">
        <v>2046</v>
      </c>
      <c r="D100" s="196"/>
      <c r="E100" s="9" t="s">
        <v>236</v>
      </c>
      <c r="F100" s="130" t="s">
        <v>2047</v>
      </c>
      <c r="G100" s="13"/>
      <c r="H100" s="1"/>
      <c r="I100" s="2"/>
      <c r="J100"/>
      <c r="K100"/>
      <c r="L100"/>
      <c r="M100"/>
    </row>
    <row r="101" spans="1:13" ht="60" x14ac:dyDescent="0.25">
      <c r="A101" s="243"/>
      <c r="B101" s="7"/>
      <c r="C101" s="130" t="s">
        <v>2048</v>
      </c>
      <c r="D101" s="196">
        <v>2</v>
      </c>
      <c r="E101" s="9" t="s">
        <v>236</v>
      </c>
      <c r="F101" s="8" t="s">
        <v>2625</v>
      </c>
      <c r="G101" s="230"/>
      <c r="H101" s="1"/>
      <c r="I101" s="2"/>
    </row>
    <row r="102" spans="1:13" ht="150" hidden="1" x14ac:dyDescent="0.25">
      <c r="A102" s="115"/>
      <c r="B102" s="7"/>
      <c r="C102" s="130" t="s">
        <v>2049</v>
      </c>
      <c r="D102" s="196"/>
      <c r="E102" s="9" t="s">
        <v>236</v>
      </c>
      <c r="F102" s="8" t="s">
        <v>2050</v>
      </c>
      <c r="G102" s="13" t="s">
        <v>2051</v>
      </c>
      <c r="H102" s="1"/>
      <c r="I102" s="2"/>
      <c r="J102"/>
      <c r="K102"/>
      <c r="L102"/>
      <c r="M102"/>
    </row>
    <row r="103" spans="1:13" ht="105" hidden="1" x14ac:dyDescent="0.25">
      <c r="A103" s="115"/>
      <c r="B103" s="7"/>
      <c r="C103" s="130" t="s">
        <v>2052</v>
      </c>
      <c r="D103" s="196"/>
      <c r="E103" s="9" t="s">
        <v>236</v>
      </c>
      <c r="F103" s="11" t="s">
        <v>2053</v>
      </c>
      <c r="G103" s="13" t="s">
        <v>1329</v>
      </c>
      <c r="H103" s="1"/>
      <c r="I103" s="2"/>
      <c r="J103"/>
      <c r="K103"/>
      <c r="L103"/>
      <c r="M103"/>
    </row>
    <row r="104" spans="1:13" ht="47.25" hidden="1" x14ac:dyDescent="0.25">
      <c r="A104" s="76" t="s">
        <v>260</v>
      </c>
      <c r="B104" s="32" t="s">
        <v>261</v>
      </c>
      <c r="C104" s="8"/>
      <c r="D104" s="9"/>
      <c r="E104" s="9"/>
      <c r="F104" s="8"/>
      <c r="G104" s="9"/>
      <c r="H104" s="10"/>
      <c r="I104"/>
      <c r="J104"/>
      <c r="K104"/>
      <c r="L104"/>
      <c r="M104"/>
    </row>
    <row r="105" spans="1:13" ht="36.950000000000003" customHeight="1" x14ac:dyDescent="0.25">
      <c r="A105" s="243" t="s">
        <v>264</v>
      </c>
      <c r="B105" s="354" t="s">
        <v>265</v>
      </c>
      <c r="C105" s="355"/>
      <c r="D105" s="400"/>
      <c r="E105" s="355"/>
      <c r="F105" s="355"/>
      <c r="G105" s="356"/>
      <c r="H105" s="288">
        <f>SUM(D108:D111)</f>
        <v>4</v>
      </c>
      <c r="I105" s="288">
        <f>COUNT(D108:D111)*2</f>
        <v>4</v>
      </c>
    </row>
    <row r="106" spans="1:13" ht="47.25" hidden="1" x14ac:dyDescent="0.25">
      <c r="A106" s="76" t="s">
        <v>266</v>
      </c>
      <c r="B106" s="7" t="s">
        <v>267</v>
      </c>
      <c r="C106" s="8"/>
      <c r="D106" s="9"/>
      <c r="E106" s="9"/>
      <c r="F106" s="8"/>
      <c r="G106" s="9"/>
      <c r="H106" s="10"/>
      <c r="I106"/>
      <c r="J106"/>
      <c r="K106"/>
      <c r="L106"/>
      <c r="M106"/>
    </row>
    <row r="107" spans="1:13" ht="47.25" hidden="1" x14ac:dyDescent="0.25">
      <c r="A107" s="76" t="s">
        <v>270</v>
      </c>
      <c r="B107" s="7" t="s">
        <v>271</v>
      </c>
      <c r="C107" s="8"/>
      <c r="D107" s="9"/>
      <c r="E107" s="9"/>
      <c r="F107" s="8"/>
      <c r="G107" s="9"/>
      <c r="H107" s="10"/>
      <c r="I107"/>
      <c r="J107"/>
      <c r="K107"/>
      <c r="L107"/>
      <c r="M107"/>
    </row>
    <row r="108" spans="1:13" ht="75" x14ac:dyDescent="0.25">
      <c r="A108" s="243" t="s">
        <v>282</v>
      </c>
      <c r="B108" s="7" t="s">
        <v>283</v>
      </c>
      <c r="C108" s="179" t="s">
        <v>2624</v>
      </c>
      <c r="D108" s="196">
        <v>2</v>
      </c>
      <c r="E108" s="9" t="s">
        <v>816</v>
      </c>
      <c r="F108" s="11" t="s">
        <v>2623</v>
      </c>
      <c r="G108" s="230"/>
      <c r="H108" s="1"/>
      <c r="I108" s="2"/>
    </row>
    <row r="109" spans="1:13" ht="15.75" hidden="1" x14ac:dyDescent="0.25">
      <c r="A109" s="115"/>
      <c r="B109" s="7"/>
      <c r="C109" s="130" t="s">
        <v>2054</v>
      </c>
      <c r="D109" s="196"/>
      <c r="E109" s="9" t="s">
        <v>816</v>
      </c>
      <c r="F109" s="8" t="s">
        <v>2055</v>
      </c>
      <c r="G109" s="13"/>
      <c r="H109" s="1"/>
      <c r="I109" s="2"/>
      <c r="J109"/>
      <c r="K109"/>
      <c r="L109"/>
      <c r="M109"/>
    </row>
    <row r="110" spans="1:13" ht="45" x14ac:dyDescent="0.25">
      <c r="A110" s="243"/>
      <c r="B110" s="7"/>
      <c r="C110" s="130" t="s">
        <v>2056</v>
      </c>
      <c r="D110" s="196">
        <v>2</v>
      </c>
      <c r="E110" s="9" t="s">
        <v>816</v>
      </c>
      <c r="F110" s="8" t="s">
        <v>2057</v>
      </c>
      <c r="G110" s="230" t="s">
        <v>2058</v>
      </c>
      <c r="H110" s="1"/>
      <c r="I110" s="2"/>
    </row>
    <row r="111" spans="1:13" ht="15.75" hidden="1" x14ac:dyDescent="0.25">
      <c r="A111" s="115"/>
      <c r="B111" s="7"/>
      <c r="C111" s="130" t="s">
        <v>2059</v>
      </c>
      <c r="D111" s="196"/>
      <c r="E111" s="9" t="s">
        <v>816</v>
      </c>
      <c r="F111" s="8"/>
      <c r="G111" s="13"/>
      <c r="H111" s="1"/>
      <c r="I111" s="2"/>
      <c r="J111"/>
      <c r="K111"/>
      <c r="L111"/>
      <c r="M111"/>
    </row>
    <row r="112" spans="1:13" ht="47.25" hidden="1" x14ac:dyDescent="0.25">
      <c r="A112" s="76" t="s">
        <v>286</v>
      </c>
      <c r="B112" s="7" t="s">
        <v>287</v>
      </c>
      <c r="C112" s="8"/>
      <c r="D112" s="9"/>
      <c r="E112" s="9"/>
      <c r="F112" s="8"/>
      <c r="G112" s="9"/>
      <c r="H112" s="10"/>
      <c r="I112"/>
      <c r="J112"/>
      <c r="K112"/>
      <c r="L112"/>
      <c r="M112"/>
    </row>
    <row r="113" spans="1:13" ht="15.75" hidden="1" x14ac:dyDescent="0.25">
      <c r="A113" s="76" t="s">
        <v>292</v>
      </c>
      <c r="B113" s="7" t="s">
        <v>1123</v>
      </c>
      <c r="C113" s="8"/>
      <c r="D113" s="9"/>
      <c r="E113" s="9"/>
      <c r="F113" s="8"/>
      <c r="G113" s="9"/>
      <c r="H113" s="10"/>
      <c r="I113"/>
      <c r="J113"/>
      <c r="K113"/>
      <c r="L113"/>
      <c r="M113"/>
    </row>
    <row r="114" spans="1:13" ht="47.25" hidden="1" x14ac:dyDescent="0.25">
      <c r="A114" s="76" t="s">
        <v>296</v>
      </c>
      <c r="B114" s="31" t="s">
        <v>297</v>
      </c>
      <c r="C114" s="8"/>
      <c r="D114" s="9"/>
      <c r="E114" s="9"/>
      <c r="F114" s="8"/>
      <c r="G114" s="9"/>
      <c r="H114" s="10"/>
      <c r="I114"/>
      <c r="J114"/>
      <c r="K114"/>
      <c r="L114"/>
      <c r="M114"/>
    </row>
    <row r="115" spans="1:13" ht="47.25" hidden="1" x14ac:dyDescent="0.25">
      <c r="A115" s="76" t="s">
        <v>300</v>
      </c>
      <c r="B115" s="7" t="s">
        <v>301</v>
      </c>
      <c r="C115" s="8"/>
      <c r="D115" s="9"/>
      <c r="E115" s="9"/>
      <c r="F115" s="8"/>
      <c r="G115" s="9"/>
      <c r="H115" s="10"/>
      <c r="I115"/>
      <c r="J115"/>
      <c r="K115"/>
      <c r="L115"/>
      <c r="M115"/>
    </row>
    <row r="116" spans="1:13" ht="21" x14ac:dyDescent="0.25">
      <c r="A116" s="243"/>
      <c r="B116" s="404" t="s">
        <v>310</v>
      </c>
      <c r="C116" s="405"/>
      <c r="D116" s="406"/>
      <c r="E116" s="405"/>
      <c r="F116" s="405"/>
      <c r="G116" s="407"/>
      <c r="H116" s="1">
        <f>H117+H131</f>
        <v>6</v>
      </c>
      <c r="I116" s="1">
        <f>I117+I131</f>
        <v>6</v>
      </c>
    </row>
    <row r="117" spans="1:13" ht="36.950000000000003" customHeight="1" x14ac:dyDescent="0.25">
      <c r="A117" s="243" t="s">
        <v>311</v>
      </c>
      <c r="B117" s="354" t="s">
        <v>312</v>
      </c>
      <c r="C117" s="355"/>
      <c r="D117" s="400"/>
      <c r="E117" s="355"/>
      <c r="F117" s="355"/>
      <c r="G117" s="356"/>
      <c r="H117" s="288">
        <f>SUM(D118:D119)</f>
        <v>4</v>
      </c>
      <c r="I117" s="288">
        <f>COUNT(D118:D130)*2</f>
        <v>4</v>
      </c>
    </row>
    <row r="118" spans="1:13" ht="60" x14ac:dyDescent="0.25">
      <c r="A118" s="243" t="s">
        <v>313</v>
      </c>
      <c r="B118" s="32" t="s">
        <v>314</v>
      </c>
      <c r="C118" s="11" t="s">
        <v>2060</v>
      </c>
      <c r="D118" s="199">
        <v>2</v>
      </c>
      <c r="E118" s="34" t="s">
        <v>205</v>
      </c>
      <c r="F118" s="8" t="s">
        <v>318</v>
      </c>
      <c r="G118" s="230"/>
      <c r="H118" s="1"/>
      <c r="I118" s="2"/>
    </row>
    <row r="119" spans="1:13" ht="31.5" x14ac:dyDescent="0.25">
      <c r="A119" s="243" t="s">
        <v>319</v>
      </c>
      <c r="B119" s="7" t="s">
        <v>320</v>
      </c>
      <c r="C119" s="33" t="s">
        <v>2061</v>
      </c>
      <c r="D119" s="199">
        <v>2</v>
      </c>
      <c r="E119" s="34" t="s">
        <v>205</v>
      </c>
      <c r="F119" s="11" t="s">
        <v>2062</v>
      </c>
      <c r="G119" s="230" t="s">
        <v>1912</v>
      </c>
      <c r="H119" s="1"/>
      <c r="I119" s="2"/>
    </row>
    <row r="120" spans="1:13" ht="60" hidden="1" x14ac:dyDescent="0.25">
      <c r="A120" s="115" t="s">
        <v>324</v>
      </c>
      <c r="B120" s="7" t="s">
        <v>325</v>
      </c>
      <c r="C120" s="11" t="s">
        <v>2063</v>
      </c>
      <c r="D120" s="199"/>
      <c r="E120" s="34" t="s">
        <v>100</v>
      </c>
      <c r="F120" s="33"/>
      <c r="G120" s="13"/>
      <c r="H120" s="1"/>
      <c r="I120" s="2"/>
      <c r="J120"/>
      <c r="K120"/>
      <c r="L120"/>
      <c r="M120"/>
    </row>
    <row r="121" spans="1:13" ht="31.5" hidden="1" x14ac:dyDescent="0.25">
      <c r="A121" s="76" t="s">
        <v>327</v>
      </c>
      <c r="B121" s="7" t="s">
        <v>328</v>
      </c>
      <c r="C121" s="8"/>
      <c r="D121" s="9"/>
      <c r="E121" s="9"/>
      <c r="F121" s="8"/>
      <c r="G121" s="13"/>
      <c r="H121" s="10"/>
      <c r="I121"/>
      <c r="J121"/>
      <c r="K121"/>
      <c r="L121"/>
      <c r="M121"/>
    </row>
    <row r="122" spans="1:13" ht="47.25" hidden="1" x14ac:dyDescent="0.25">
      <c r="A122" s="115" t="s">
        <v>329</v>
      </c>
      <c r="B122" s="7" t="s">
        <v>330</v>
      </c>
      <c r="C122" s="136" t="s">
        <v>2064</v>
      </c>
      <c r="D122" s="196"/>
      <c r="E122" s="9" t="s">
        <v>100</v>
      </c>
      <c r="F122" s="8"/>
      <c r="G122" s="13"/>
      <c r="H122" s="1"/>
      <c r="I122" s="2"/>
      <c r="J122"/>
      <c r="K122"/>
      <c r="L122"/>
      <c r="M122"/>
    </row>
    <row r="123" spans="1:13" ht="31.5" hidden="1" x14ac:dyDescent="0.25">
      <c r="A123" s="76" t="s">
        <v>332</v>
      </c>
      <c r="B123" s="32" t="s">
        <v>333</v>
      </c>
      <c r="C123" s="8"/>
      <c r="D123" s="9"/>
      <c r="E123" s="9"/>
      <c r="F123" s="8"/>
      <c r="G123" s="13"/>
      <c r="H123" s="10"/>
      <c r="I123"/>
      <c r="J123"/>
      <c r="K123"/>
      <c r="L123"/>
      <c r="M123"/>
    </row>
    <row r="124" spans="1:13" ht="31.5" hidden="1" x14ac:dyDescent="0.25">
      <c r="A124" s="76" t="s">
        <v>335</v>
      </c>
      <c r="B124" s="32" t="s">
        <v>336</v>
      </c>
      <c r="C124" s="8"/>
      <c r="D124" s="9"/>
      <c r="E124" s="9"/>
      <c r="F124" s="8"/>
      <c r="G124" s="13"/>
      <c r="H124" s="10"/>
      <c r="I124"/>
      <c r="J124"/>
      <c r="K124"/>
      <c r="L124"/>
      <c r="M124"/>
    </row>
    <row r="125" spans="1:13" ht="45" hidden="1" x14ac:dyDescent="0.25">
      <c r="A125" s="115" t="s">
        <v>341</v>
      </c>
      <c r="B125" s="7" t="s">
        <v>342</v>
      </c>
      <c r="C125" s="8" t="s">
        <v>2065</v>
      </c>
      <c r="D125" s="196"/>
      <c r="E125" s="9" t="s">
        <v>100</v>
      </c>
      <c r="F125" s="8"/>
      <c r="G125" s="13"/>
      <c r="H125" s="1"/>
      <c r="I125" s="2"/>
      <c r="J125"/>
      <c r="K125"/>
      <c r="L125"/>
      <c r="M125"/>
    </row>
    <row r="126" spans="1:13" ht="31.5" hidden="1" x14ac:dyDescent="0.25">
      <c r="A126" s="76" t="s">
        <v>344</v>
      </c>
      <c r="B126" s="7" t="s">
        <v>345</v>
      </c>
      <c r="C126" s="69"/>
      <c r="D126" s="9"/>
      <c r="E126" s="9"/>
      <c r="F126" s="8"/>
      <c r="G126" s="13"/>
      <c r="H126" s="10"/>
      <c r="I126"/>
      <c r="J126"/>
      <c r="K126"/>
      <c r="L126"/>
      <c r="M126"/>
    </row>
    <row r="127" spans="1:13" ht="31.5" hidden="1" x14ac:dyDescent="0.25">
      <c r="A127" s="115" t="s">
        <v>346</v>
      </c>
      <c r="B127" s="7" t="s">
        <v>347</v>
      </c>
      <c r="C127" s="136" t="s">
        <v>2066</v>
      </c>
      <c r="D127" s="196"/>
      <c r="E127" s="9" t="s">
        <v>100</v>
      </c>
      <c r="F127" s="8"/>
      <c r="G127" s="13"/>
      <c r="H127" s="1"/>
      <c r="I127" s="2"/>
      <c r="J127"/>
      <c r="K127"/>
      <c r="L127"/>
      <c r="M127"/>
    </row>
    <row r="128" spans="1:13" ht="31.5" hidden="1" x14ac:dyDescent="0.25">
      <c r="A128" s="76" t="s">
        <v>349</v>
      </c>
      <c r="B128" s="7" t="s">
        <v>350</v>
      </c>
      <c r="C128" s="8"/>
      <c r="D128" s="9"/>
      <c r="E128" s="9"/>
      <c r="F128" s="8"/>
      <c r="G128" s="9"/>
      <c r="H128" s="10"/>
      <c r="I128"/>
      <c r="J128"/>
      <c r="K128"/>
      <c r="L128"/>
      <c r="M128"/>
    </row>
    <row r="129" spans="1:13" ht="31.5" hidden="1" x14ac:dyDescent="0.25">
      <c r="A129" s="76" t="s">
        <v>351</v>
      </c>
      <c r="B129" s="7" t="s">
        <v>352</v>
      </c>
      <c r="C129" s="8"/>
      <c r="D129" s="9"/>
      <c r="E129" s="9"/>
      <c r="F129" s="8"/>
      <c r="G129" s="9"/>
      <c r="H129" s="10"/>
      <c r="I129"/>
      <c r="J129"/>
      <c r="K129"/>
      <c r="L129"/>
      <c r="M129"/>
    </row>
    <row r="130" spans="1:13" ht="30" hidden="1" x14ac:dyDescent="0.25">
      <c r="A130" s="76" t="s">
        <v>353</v>
      </c>
      <c r="B130" s="36" t="s">
        <v>354</v>
      </c>
      <c r="C130" s="8"/>
      <c r="D130" s="9"/>
      <c r="E130" s="9"/>
      <c r="F130" s="8"/>
      <c r="G130" s="9"/>
      <c r="H130" s="10"/>
      <c r="I130"/>
      <c r="J130"/>
      <c r="K130"/>
      <c r="L130"/>
      <c r="M130"/>
    </row>
    <row r="131" spans="1:13" ht="36.950000000000003" customHeight="1" x14ac:dyDescent="0.25">
      <c r="A131" s="243" t="s">
        <v>355</v>
      </c>
      <c r="B131" s="354" t="s">
        <v>356</v>
      </c>
      <c r="C131" s="355"/>
      <c r="D131" s="400"/>
      <c r="E131" s="355"/>
      <c r="F131" s="355"/>
      <c r="G131" s="356"/>
      <c r="H131" s="288">
        <f>SUM(D135)</f>
        <v>2</v>
      </c>
      <c r="I131" s="288">
        <f>COUNT(D135)*2</f>
        <v>2</v>
      </c>
    </row>
    <row r="132" spans="1:13" ht="47.25" hidden="1" x14ac:dyDescent="0.25">
      <c r="A132" s="76" t="s">
        <v>357</v>
      </c>
      <c r="B132" s="7" t="s">
        <v>358</v>
      </c>
      <c r="C132" s="8"/>
      <c r="D132" s="9"/>
      <c r="E132" s="9"/>
      <c r="F132" s="8"/>
      <c r="G132" s="9"/>
      <c r="H132" s="10"/>
      <c r="I132"/>
      <c r="J132"/>
      <c r="K132"/>
      <c r="L132"/>
      <c r="M132"/>
    </row>
    <row r="133" spans="1:13" ht="31.5" hidden="1" x14ac:dyDescent="0.25">
      <c r="A133" s="76" t="s">
        <v>360</v>
      </c>
      <c r="B133" s="7" t="s">
        <v>361</v>
      </c>
      <c r="C133" s="8"/>
      <c r="D133" s="9"/>
      <c r="E133" s="9"/>
      <c r="F133" s="8"/>
      <c r="G133" s="9"/>
      <c r="H133" s="10"/>
      <c r="I133"/>
      <c r="J133"/>
      <c r="K133"/>
      <c r="L133"/>
      <c r="M133"/>
    </row>
    <row r="134" spans="1:13" ht="31.5" hidden="1" x14ac:dyDescent="0.25">
      <c r="A134" s="76" t="s">
        <v>363</v>
      </c>
      <c r="B134" s="7" t="s">
        <v>364</v>
      </c>
      <c r="C134" s="8"/>
      <c r="D134" s="9"/>
      <c r="E134" s="9"/>
      <c r="F134" s="8"/>
      <c r="G134" s="9"/>
      <c r="H134" s="10"/>
      <c r="I134"/>
      <c r="J134"/>
      <c r="K134"/>
      <c r="L134"/>
      <c r="M134"/>
    </row>
    <row r="135" spans="1:13" ht="45" x14ac:dyDescent="0.25">
      <c r="A135" s="243" t="s">
        <v>369</v>
      </c>
      <c r="B135" s="32" t="s">
        <v>370</v>
      </c>
      <c r="C135" s="8" t="s">
        <v>2067</v>
      </c>
      <c r="D135" s="196">
        <v>2</v>
      </c>
      <c r="E135" s="9" t="s">
        <v>375</v>
      </c>
      <c r="F135" s="8"/>
      <c r="G135" s="230"/>
      <c r="H135" s="1"/>
      <c r="I135" s="2"/>
    </row>
    <row r="136" spans="1:13" ht="47.25" hidden="1" x14ac:dyDescent="0.25">
      <c r="A136" s="76" t="s">
        <v>372</v>
      </c>
      <c r="B136" s="7" t="s">
        <v>373</v>
      </c>
      <c r="C136" s="8"/>
      <c r="D136" s="9"/>
      <c r="E136" s="9"/>
      <c r="F136" s="8"/>
      <c r="G136" s="9"/>
      <c r="H136" s="10"/>
      <c r="I136"/>
      <c r="J136"/>
      <c r="K136"/>
      <c r="L136"/>
      <c r="M136"/>
    </row>
    <row r="137" spans="1:13" ht="15.75" hidden="1" x14ac:dyDescent="0.25">
      <c r="A137" s="76" t="s">
        <v>376</v>
      </c>
      <c r="B137" s="366" t="s">
        <v>377</v>
      </c>
      <c r="C137" s="367"/>
      <c r="D137" s="367"/>
      <c r="E137" s="367"/>
      <c r="F137" s="367"/>
      <c r="G137" s="368"/>
      <c r="H137" s="10"/>
      <c r="I137"/>
      <c r="J137"/>
      <c r="K137"/>
      <c r="L137"/>
      <c r="M137"/>
    </row>
    <row r="138" spans="1:13" ht="47.25" hidden="1" x14ac:dyDescent="0.25">
      <c r="A138" s="76" t="s">
        <v>378</v>
      </c>
      <c r="B138" s="7" t="s">
        <v>379</v>
      </c>
      <c r="C138" s="8"/>
      <c r="D138" s="9"/>
      <c r="E138" s="9"/>
      <c r="F138" s="8"/>
      <c r="G138" s="9"/>
      <c r="H138" s="10"/>
      <c r="I138"/>
      <c r="J138"/>
      <c r="K138"/>
      <c r="L138"/>
      <c r="M138"/>
    </row>
    <row r="139" spans="1:13" ht="47.25" hidden="1" x14ac:dyDescent="0.25">
      <c r="A139" s="76" t="s">
        <v>380</v>
      </c>
      <c r="B139" s="7" t="s">
        <v>381</v>
      </c>
      <c r="C139" s="8"/>
      <c r="D139" s="9"/>
      <c r="E139" s="9"/>
      <c r="F139" s="8"/>
      <c r="G139" s="9"/>
      <c r="H139" s="10"/>
      <c r="I139"/>
      <c r="J139"/>
      <c r="K139"/>
      <c r="L139"/>
      <c r="M139"/>
    </row>
    <row r="140" spans="1:13" ht="31.5" hidden="1" x14ac:dyDescent="0.25">
      <c r="A140" s="76" t="s">
        <v>384</v>
      </c>
      <c r="B140" s="7" t="s">
        <v>385</v>
      </c>
      <c r="C140" s="8"/>
      <c r="D140" s="9"/>
      <c r="E140" s="9"/>
      <c r="F140" s="8"/>
      <c r="G140" s="9"/>
      <c r="H140" s="10"/>
      <c r="I140"/>
      <c r="J140"/>
      <c r="K140"/>
      <c r="L140"/>
      <c r="M140"/>
    </row>
    <row r="141" spans="1:13" ht="31.5" hidden="1" x14ac:dyDescent="0.25">
      <c r="A141" s="76" t="s">
        <v>386</v>
      </c>
      <c r="B141" s="7" t="s">
        <v>387</v>
      </c>
      <c r="C141" s="8"/>
      <c r="D141" s="9"/>
      <c r="E141" s="9"/>
      <c r="F141" s="8"/>
      <c r="G141" s="9"/>
      <c r="H141" s="10"/>
      <c r="I141"/>
      <c r="J141"/>
      <c r="K141"/>
      <c r="L141"/>
      <c r="M141"/>
    </row>
    <row r="142" spans="1:13" ht="15.75" hidden="1" x14ac:dyDescent="0.25">
      <c r="A142" s="76" t="s">
        <v>388</v>
      </c>
      <c r="B142" s="366" t="s">
        <v>389</v>
      </c>
      <c r="C142" s="367"/>
      <c r="D142" s="367"/>
      <c r="E142" s="367"/>
      <c r="F142" s="367"/>
      <c r="G142" s="368"/>
      <c r="H142" s="10"/>
      <c r="I142"/>
      <c r="J142"/>
      <c r="K142"/>
      <c r="L142"/>
      <c r="M142"/>
    </row>
    <row r="143" spans="1:13" ht="47.25" hidden="1" x14ac:dyDescent="0.25">
      <c r="A143" s="76" t="s">
        <v>390</v>
      </c>
      <c r="B143" s="7" t="s">
        <v>391</v>
      </c>
      <c r="C143" s="8"/>
      <c r="D143" s="9"/>
      <c r="E143" s="9"/>
      <c r="F143" s="8"/>
      <c r="G143" s="9"/>
      <c r="H143" s="10"/>
      <c r="I143"/>
      <c r="J143"/>
      <c r="K143"/>
      <c r="L143"/>
      <c r="M143"/>
    </row>
    <row r="144" spans="1:13" ht="47.25" hidden="1" x14ac:dyDescent="0.25">
      <c r="A144" s="76" t="s">
        <v>392</v>
      </c>
      <c r="B144" s="7" t="s">
        <v>393</v>
      </c>
      <c r="C144" s="8"/>
      <c r="D144" s="9"/>
      <c r="E144" s="9"/>
      <c r="F144" s="8"/>
      <c r="G144" s="9"/>
      <c r="H144" s="10"/>
      <c r="I144"/>
      <c r="J144"/>
      <c r="K144"/>
      <c r="L144"/>
      <c r="M144"/>
    </row>
    <row r="145" spans="1:8" customFormat="1" ht="47.25" hidden="1" x14ac:dyDescent="0.25">
      <c r="A145" s="76" t="s">
        <v>394</v>
      </c>
      <c r="B145" s="7" t="s">
        <v>395</v>
      </c>
      <c r="C145" s="8"/>
      <c r="D145" s="9"/>
      <c r="E145" s="9"/>
      <c r="F145" s="8"/>
      <c r="G145" s="9"/>
      <c r="H145" s="10"/>
    </row>
    <row r="146" spans="1:8" customFormat="1" ht="15.75" hidden="1" x14ac:dyDescent="0.25">
      <c r="A146" s="76" t="s">
        <v>396</v>
      </c>
      <c r="B146" s="366" t="s">
        <v>397</v>
      </c>
      <c r="C146" s="367"/>
      <c r="D146" s="367"/>
      <c r="E146" s="367"/>
      <c r="F146" s="367"/>
      <c r="G146" s="368"/>
      <c r="H146" s="10"/>
    </row>
    <row r="147" spans="1:8" customFormat="1" ht="31.5" hidden="1" x14ac:dyDescent="0.25">
      <c r="A147" s="76" t="s">
        <v>398</v>
      </c>
      <c r="B147" s="7" t="s">
        <v>399</v>
      </c>
      <c r="C147" s="8"/>
      <c r="D147" s="9"/>
      <c r="E147" s="9"/>
      <c r="F147" s="8"/>
      <c r="G147" s="9"/>
      <c r="H147" s="10"/>
    </row>
    <row r="148" spans="1:8" customFormat="1" ht="47.25" hidden="1" x14ac:dyDescent="0.25">
      <c r="A148" s="76" t="s">
        <v>400</v>
      </c>
      <c r="B148" s="7" t="s">
        <v>401</v>
      </c>
      <c r="C148" s="8"/>
      <c r="D148" s="9"/>
      <c r="E148" s="9"/>
      <c r="F148" s="8"/>
      <c r="G148" s="9"/>
      <c r="H148" s="10"/>
    </row>
    <row r="149" spans="1:8" customFormat="1" ht="30" hidden="1" x14ac:dyDescent="0.25">
      <c r="A149" s="76" t="s">
        <v>402</v>
      </c>
      <c r="B149" s="8" t="s">
        <v>403</v>
      </c>
      <c r="C149" s="8"/>
      <c r="D149" s="9"/>
      <c r="E149" s="9"/>
      <c r="F149" s="8"/>
      <c r="G149" s="9"/>
      <c r="H149" s="10"/>
    </row>
    <row r="150" spans="1:8" customFormat="1" ht="30" hidden="1" x14ac:dyDescent="0.25">
      <c r="A150" s="76" t="s">
        <v>404</v>
      </c>
      <c r="B150" s="8" t="s">
        <v>405</v>
      </c>
      <c r="C150" s="8"/>
      <c r="D150" s="9"/>
      <c r="E150" s="9"/>
      <c r="F150" s="8"/>
      <c r="G150" s="9"/>
      <c r="H150" s="10"/>
    </row>
    <row r="151" spans="1:8" customFormat="1" ht="15.75" hidden="1" x14ac:dyDescent="0.25">
      <c r="A151" s="76" t="s">
        <v>406</v>
      </c>
      <c r="B151" s="366" t="s">
        <v>407</v>
      </c>
      <c r="C151" s="367"/>
      <c r="D151" s="367"/>
      <c r="E151" s="367"/>
      <c r="F151" s="367"/>
      <c r="G151" s="368"/>
      <c r="H151" s="10"/>
    </row>
    <row r="152" spans="1:8" customFormat="1" ht="47.25" hidden="1" x14ac:dyDescent="0.25">
      <c r="A152" s="76" t="s">
        <v>408</v>
      </c>
      <c r="B152" s="7" t="s">
        <v>409</v>
      </c>
      <c r="C152" s="8"/>
      <c r="D152" s="9"/>
      <c r="E152" s="9"/>
      <c r="F152" s="8"/>
      <c r="G152" s="9"/>
      <c r="H152" s="10"/>
    </row>
    <row r="153" spans="1:8" customFormat="1" ht="47.25" hidden="1" x14ac:dyDescent="0.25">
      <c r="A153" s="76" t="s">
        <v>410</v>
      </c>
      <c r="B153" s="7" t="s">
        <v>411</v>
      </c>
      <c r="C153" s="8"/>
      <c r="D153" s="9"/>
      <c r="E153" s="9"/>
      <c r="F153" s="8"/>
      <c r="G153" s="9"/>
      <c r="H153" s="10"/>
    </row>
    <row r="154" spans="1:8" customFormat="1" ht="47.25" hidden="1" x14ac:dyDescent="0.25">
      <c r="A154" s="76" t="s">
        <v>412</v>
      </c>
      <c r="B154" s="75" t="s">
        <v>413</v>
      </c>
      <c r="C154" s="8"/>
      <c r="D154" s="9"/>
      <c r="E154" s="9"/>
      <c r="F154" s="8"/>
      <c r="G154" s="9"/>
      <c r="H154" s="10"/>
    </row>
    <row r="155" spans="1:8" customFormat="1" ht="15.75" hidden="1" x14ac:dyDescent="0.25">
      <c r="A155" s="76" t="s">
        <v>414</v>
      </c>
      <c r="B155" s="366" t="s">
        <v>415</v>
      </c>
      <c r="C155" s="367"/>
      <c r="D155" s="367"/>
      <c r="E155" s="367"/>
      <c r="F155" s="367"/>
      <c r="G155" s="368"/>
      <c r="H155" s="10"/>
    </row>
    <row r="156" spans="1:8" customFormat="1" ht="31.5" hidden="1" x14ac:dyDescent="0.25">
      <c r="A156" s="76" t="s">
        <v>416</v>
      </c>
      <c r="B156" s="7" t="s">
        <v>417</v>
      </c>
      <c r="C156" s="8"/>
      <c r="D156" s="9"/>
      <c r="E156" s="9"/>
      <c r="F156" s="8"/>
      <c r="G156" s="9"/>
      <c r="H156" s="10"/>
    </row>
    <row r="157" spans="1:8" customFormat="1" ht="47.25" hidden="1" x14ac:dyDescent="0.25">
      <c r="A157" s="76" t="s">
        <v>418</v>
      </c>
      <c r="B157" s="7" t="s">
        <v>419</v>
      </c>
      <c r="C157" s="8"/>
      <c r="D157" s="9"/>
      <c r="E157" s="9"/>
      <c r="F157" s="8"/>
      <c r="G157" s="9"/>
      <c r="H157" s="10"/>
    </row>
    <row r="158" spans="1:8" customFormat="1" ht="47.25" hidden="1" x14ac:dyDescent="0.25">
      <c r="A158" s="76" t="s">
        <v>420</v>
      </c>
      <c r="B158" s="7" t="s">
        <v>421</v>
      </c>
      <c r="C158" s="8"/>
      <c r="D158" s="9"/>
      <c r="E158" s="9"/>
      <c r="F158" s="8"/>
      <c r="G158" s="9"/>
      <c r="H158" s="10"/>
    </row>
    <row r="159" spans="1:8" customFormat="1" ht="15.75" hidden="1" x14ac:dyDescent="0.25">
      <c r="A159" s="76" t="s">
        <v>422</v>
      </c>
      <c r="B159" s="366" t="s">
        <v>423</v>
      </c>
      <c r="C159" s="367"/>
      <c r="D159" s="367"/>
      <c r="E159" s="367"/>
      <c r="F159" s="367"/>
      <c r="G159" s="368"/>
      <c r="H159" s="10"/>
    </row>
    <row r="160" spans="1:8" customFormat="1" ht="63" hidden="1" x14ac:dyDescent="0.25">
      <c r="A160" s="76" t="s">
        <v>424</v>
      </c>
      <c r="B160" s="7" t="s">
        <v>425</v>
      </c>
      <c r="C160" s="8"/>
      <c r="D160" s="9"/>
      <c r="E160" s="9"/>
      <c r="F160" s="8"/>
      <c r="G160" s="9"/>
      <c r="H160" s="10"/>
    </row>
    <row r="161" spans="1:13" ht="63" hidden="1" x14ac:dyDescent="0.25">
      <c r="A161" s="76" t="s">
        <v>426</v>
      </c>
      <c r="B161" s="7" t="s">
        <v>427</v>
      </c>
      <c r="C161" s="8"/>
      <c r="D161" s="9"/>
      <c r="E161" s="9"/>
      <c r="F161" s="8"/>
      <c r="G161" s="9"/>
      <c r="H161" s="10"/>
      <c r="I161"/>
      <c r="J161"/>
      <c r="K161"/>
      <c r="L161"/>
      <c r="M161"/>
    </row>
    <row r="162" spans="1:13" ht="63" hidden="1" x14ac:dyDescent="0.25">
      <c r="A162" s="76" t="s">
        <v>428</v>
      </c>
      <c r="B162" s="7" t="s">
        <v>429</v>
      </c>
      <c r="C162" s="8"/>
      <c r="D162" s="9"/>
      <c r="E162" s="9"/>
      <c r="F162" s="8"/>
      <c r="G162" s="9"/>
      <c r="H162" s="10"/>
      <c r="I162"/>
      <c r="J162"/>
      <c r="K162"/>
      <c r="L162"/>
      <c r="M162"/>
    </row>
    <row r="163" spans="1:13" ht="31.5" hidden="1" x14ac:dyDescent="0.25">
      <c r="A163" s="76" t="s">
        <v>430</v>
      </c>
      <c r="B163" s="7" t="s">
        <v>431</v>
      </c>
      <c r="C163" s="8"/>
      <c r="D163" s="9"/>
      <c r="E163" s="9"/>
      <c r="F163" s="8"/>
      <c r="G163" s="9"/>
      <c r="H163" s="10"/>
      <c r="I163"/>
      <c r="J163"/>
      <c r="K163"/>
      <c r="L163"/>
      <c r="M163"/>
    </row>
    <row r="164" spans="1:13" ht="63" hidden="1" x14ac:dyDescent="0.25">
      <c r="A164" s="76" t="s">
        <v>432</v>
      </c>
      <c r="B164" s="7" t="s">
        <v>433</v>
      </c>
      <c r="C164" s="8"/>
      <c r="D164" s="9"/>
      <c r="E164" s="9"/>
      <c r="F164" s="8"/>
      <c r="G164" s="9"/>
      <c r="H164" s="10"/>
      <c r="I164"/>
      <c r="J164"/>
      <c r="K164"/>
      <c r="L164"/>
      <c r="M164"/>
    </row>
    <row r="165" spans="1:13" ht="47.25" hidden="1" x14ac:dyDescent="0.25">
      <c r="A165" s="76" t="s">
        <v>434</v>
      </c>
      <c r="B165" s="7" t="s">
        <v>435</v>
      </c>
      <c r="C165" s="8"/>
      <c r="D165" s="9"/>
      <c r="E165" s="9"/>
      <c r="F165" s="8"/>
      <c r="G165" s="9"/>
      <c r="H165" s="10"/>
      <c r="I165"/>
      <c r="J165"/>
      <c r="K165"/>
      <c r="L165"/>
      <c r="M165"/>
    </row>
    <row r="166" spans="1:13" ht="63" hidden="1" x14ac:dyDescent="0.25">
      <c r="A166" s="76" t="s">
        <v>436</v>
      </c>
      <c r="B166" s="7" t="s">
        <v>437</v>
      </c>
      <c r="C166" s="8"/>
      <c r="D166" s="9"/>
      <c r="E166" s="9"/>
      <c r="F166" s="8"/>
      <c r="G166" s="9"/>
      <c r="H166" s="10"/>
      <c r="I166"/>
      <c r="J166"/>
      <c r="K166"/>
      <c r="L166"/>
      <c r="M166"/>
    </row>
    <row r="167" spans="1:13" ht="78.75" hidden="1" x14ac:dyDescent="0.25">
      <c r="A167" s="76" t="s">
        <v>438</v>
      </c>
      <c r="B167" s="7" t="s">
        <v>439</v>
      </c>
      <c r="C167" s="8"/>
      <c r="D167" s="9"/>
      <c r="E167" s="9"/>
      <c r="F167" s="8"/>
      <c r="G167" s="9"/>
      <c r="H167" s="10"/>
      <c r="I167"/>
      <c r="J167"/>
      <c r="K167"/>
      <c r="L167"/>
      <c r="M167"/>
    </row>
    <row r="168" spans="1:13" ht="47.25" hidden="1" x14ac:dyDescent="0.25">
      <c r="A168" s="76" t="s">
        <v>440</v>
      </c>
      <c r="B168" s="7" t="s">
        <v>441</v>
      </c>
      <c r="C168" s="8"/>
      <c r="D168" s="9"/>
      <c r="E168" s="9"/>
      <c r="F168" s="8"/>
      <c r="G168" s="9"/>
      <c r="H168" s="10"/>
      <c r="I168"/>
      <c r="J168"/>
      <c r="K168"/>
      <c r="L168"/>
      <c r="M168"/>
    </row>
    <row r="169" spans="1:13" ht="47.25" hidden="1" x14ac:dyDescent="0.25">
      <c r="A169" s="76" t="s">
        <v>442</v>
      </c>
      <c r="B169" s="7" t="s">
        <v>443</v>
      </c>
      <c r="C169" s="8"/>
      <c r="D169" s="9"/>
      <c r="E169" s="9"/>
      <c r="F169" s="8"/>
      <c r="G169" s="9"/>
      <c r="H169" s="10"/>
      <c r="I169"/>
      <c r="J169"/>
      <c r="K169"/>
      <c r="L169"/>
      <c r="M169"/>
    </row>
    <row r="170" spans="1:13" ht="47.25" hidden="1" x14ac:dyDescent="0.25">
      <c r="A170" s="76" t="s">
        <v>444</v>
      </c>
      <c r="B170" s="7" t="s">
        <v>445</v>
      </c>
      <c r="C170" s="8"/>
      <c r="D170" s="9"/>
      <c r="E170" s="9"/>
      <c r="F170" s="8"/>
      <c r="G170" s="9"/>
      <c r="H170" s="10"/>
      <c r="I170"/>
      <c r="J170"/>
      <c r="K170"/>
      <c r="L170"/>
      <c r="M170"/>
    </row>
    <row r="171" spans="1:13" ht="47.25" hidden="1" x14ac:dyDescent="0.25">
      <c r="A171" s="76" t="s">
        <v>446</v>
      </c>
      <c r="B171" s="7" t="s">
        <v>447</v>
      </c>
      <c r="C171" s="8"/>
      <c r="D171" s="9"/>
      <c r="E171" s="9"/>
      <c r="F171" s="8"/>
      <c r="G171" s="9"/>
      <c r="H171" s="10"/>
      <c r="I171"/>
      <c r="J171"/>
      <c r="K171"/>
      <c r="L171"/>
      <c r="M171"/>
    </row>
    <row r="172" spans="1:13" ht="47.25" hidden="1" x14ac:dyDescent="0.25">
      <c r="A172" s="76" t="s">
        <v>448</v>
      </c>
      <c r="B172" s="7" t="s">
        <v>449</v>
      </c>
      <c r="C172" s="8"/>
      <c r="D172" s="9"/>
      <c r="E172" s="9"/>
      <c r="F172" s="8"/>
      <c r="G172" s="9"/>
      <c r="H172" s="10"/>
      <c r="I172"/>
      <c r="J172"/>
      <c r="K172"/>
      <c r="L172"/>
      <c r="M172"/>
    </row>
    <row r="173" spans="1:13" ht="47.25" hidden="1" x14ac:dyDescent="0.25">
      <c r="A173" s="76" t="s">
        <v>450</v>
      </c>
      <c r="B173" s="7" t="s">
        <v>451</v>
      </c>
      <c r="C173" s="8"/>
      <c r="D173" s="9"/>
      <c r="E173" s="9"/>
      <c r="F173" s="8"/>
      <c r="G173" s="9"/>
      <c r="H173" s="10"/>
      <c r="I173"/>
      <c r="J173"/>
      <c r="K173"/>
      <c r="L173"/>
      <c r="M173"/>
    </row>
    <row r="174" spans="1:13" ht="30" hidden="1" x14ac:dyDescent="0.25">
      <c r="A174" s="76" t="s">
        <v>452</v>
      </c>
      <c r="B174" s="8" t="s">
        <v>453</v>
      </c>
      <c r="C174" s="8"/>
      <c r="D174" s="9"/>
      <c r="E174" s="9"/>
      <c r="F174" s="8"/>
      <c r="G174" s="161"/>
      <c r="H174" s="10"/>
      <c r="I174"/>
      <c r="J174"/>
      <c r="K174"/>
      <c r="L174"/>
      <c r="M174"/>
    </row>
    <row r="175" spans="1:13" ht="30" hidden="1" x14ac:dyDescent="0.25">
      <c r="A175" s="76" t="s">
        <v>454</v>
      </c>
      <c r="B175" s="8" t="s">
        <v>455</v>
      </c>
      <c r="C175" s="8"/>
      <c r="D175" s="9"/>
      <c r="E175" s="9"/>
      <c r="F175" s="8"/>
      <c r="G175" s="161"/>
      <c r="H175" s="10"/>
      <c r="I175"/>
      <c r="J175"/>
      <c r="K175"/>
      <c r="L175"/>
      <c r="M175"/>
    </row>
    <row r="176" spans="1:13" ht="21" x14ac:dyDescent="0.25">
      <c r="A176" s="243"/>
      <c r="B176" s="404" t="s">
        <v>456</v>
      </c>
      <c r="C176" s="405"/>
      <c r="D176" s="406"/>
      <c r="E176" s="405"/>
      <c r="F176" s="405"/>
      <c r="G176" s="407"/>
      <c r="H176" s="1">
        <f>H177+H181+H198+H216</f>
        <v>14</v>
      </c>
      <c r="I176" s="1">
        <f>I177+I181+I198+I216</f>
        <v>14</v>
      </c>
    </row>
    <row r="177" spans="1:13" ht="36.950000000000003" customHeight="1" x14ac:dyDescent="0.25">
      <c r="A177" s="243" t="s">
        <v>457</v>
      </c>
      <c r="B177" s="354" t="s">
        <v>458</v>
      </c>
      <c r="C177" s="355"/>
      <c r="D177" s="400"/>
      <c r="E177" s="355"/>
      <c r="F177" s="355"/>
      <c r="G177" s="356"/>
      <c r="H177" s="288">
        <f>SUM(D178)</f>
        <v>2</v>
      </c>
      <c r="I177" s="288">
        <f>COUNT(D178)*2</f>
        <v>2</v>
      </c>
    </row>
    <row r="178" spans="1:13" ht="45" x14ac:dyDescent="0.25">
      <c r="A178" s="243" t="s">
        <v>459</v>
      </c>
      <c r="B178" s="7" t="s">
        <v>460</v>
      </c>
      <c r="C178" s="33" t="s">
        <v>2068</v>
      </c>
      <c r="D178" s="200">
        <v>2</v>
      </c>
      <c r="E178" s="34" t="s">
        <v>557</v>
      </c>
      <c r="F178" s="8"/>
      <c r="G178" s="230"/>
      <c r="H178" s="1"/>
      <c r="I178" s="2"/>
    </row>
    <row r="179" spans="1:13" ht="31.5" hidden="1" x14ac:dyDescent="0.25">
      <c r="A179" s="76" t="s">
        <v>461</v>
      </c>
      <c r="B179" s="7" t="s">
        <v>462</v>
      </c>
      <c r="C179" s="8"/>
      <c r="D179" s="9"/>
      <c r="E179" s="9"/>
      <c r="F179" s="8"/>
      <c r="G179" s="9"/>
      <c r="H179" s="10"/>
      <c r="I179"/>
      <c r="J179"/>
      <c r="K179"/>
      <c r="L179"/>
      <c r="M179"/>
    </row>
    <row r="180" spans="1:13" ht="31.5" hidden="1" x14ac:dyDescent="0.25">
      <c r="A180" s="76" t="s">
        <v>463</v>
      </c>
      <c r="B180" s="7" t="s">
        <v>464</v>
      </c>
      <c r="C180" s="8"/>
      <c r="D180" s="9"/>
      <c r="E180" s="9"/>
      <c r="F180" s="8"/>
      <c r="G180" s="9"/>
      <c r="H180" s="10"/>
      <c r="I180"/>
      <c r="J180"/>
      <c r="K180"/>
      <c r="L180"/>
      <c r="M180"/>
    </row>
    <row r="181" spans="1:13" ht="36.950000000000003" customHeight="1" x14ac:dyDescent="0.25">
      <c r="A181" s="243" t="s">
        <v>465</v>
      </c>
      <c r="B181" s="354" t="s">
        <v>466</v>
      </c>
      <c r="C181" s="355"/>
      <c r="D181" s="400"/>
      <c r="E181" s="355"/>
      <c r="F181" s="355"/>
      <c r="G181" s="356"/>
      <c r="H181" s="288">
        <f>SUM(D183)</f>
        <v>2</v>
      </c>
      <c r="I181" s="288">
        <f>COUNT(D183)*2</f>
        <v>2</v>
      </c>
    </row>
    <row r="182" spans="1:13" ht="47.25" hidden="1" x14ac:dyDescent="0.25">
      <c r="A182" s="76" t="s">
        <v>467</v>
      </c>
      <c r="B182" s="7" t="s">
        <v>468</v>
      </c>
      <c r="C182" s="8"/>
      <c r="D182" s="9"/>
      <c r="E182" s="9"/>
      <c r="F182" s="8"/>
      <c r="G182" s="9"/>
      <c r="H182" s="10"/>
      <c r="I182"/>
      <c r="J182"/>
      <c r="K182"/>
      <c r="L182"/>
      <c r="M182"/>
    </row>
    <row r="183" spans="1:13" ht="45" x14ac:dyDescent="0.25">
      <c r="A183" s="243" t="s">
        <v>481</v>
      </c>
      <c r="B183" s="8" t="s">
        <v>482</v>
      </c>
      <c r="C183" s="67" t="s">
        <v>2069</v>
      </c>
      <c r="D183" s="196">
        <v>2</v>
      </c>
      <c r="E183" s="9" t="s">
        <v>19</v>
      </c>
      <c r="F183" s="8"/>
      <c r="G183" s="230"/>
      <c r="H183" s="1"/>
      <c r="I183" s="2"/>
    </row>
    <row r="184" spans="1:13" ht="31.5" hidden="1" x14ac:dyDescent="0.25">
      <c r="A184" s="76" t="s">
        <v>489</v>
      </c>
      <c r="B184" s="7" t="s">
        <v>490</v>
      </c>
      <c r="C184" s="8"/>
      <c r="D184" s="9"/>
      <c r="E184" s="9"/>
      <c r="F184" s="8"/>
      <c r="G184" s="9"/>
      <c r="H184" s="10"/>
      <c r="I184"/>
      <c r="J184"/>
      <c r="K184"/>
      <c r="L184"/>
      <c r="M184"/>
    </row>
    <row r="185" spans="1:13" ht="15.75" hidden="1" x14ac:dyDescent="0.25">
      <c r="A185" s="76" t="s">
        <v>491</v>
      </c>
      <c r="B185" s="366" t="s">
        <v>492</v>
      </c>
      <c r="C185" s="367"/>
      <c r="D185" s="367"/>
      <c r="E185" s="367"/>
      <c r="F185" s="367"/>
      <c r="G185" s="368"/>
      <c r="H185" s="10"/>
      <c r="I185"/>
      <c r="J185"/>
      <c r="K185"/>
      <c r="L185"/>
      <c r="M185"/>
    </row>
    <row r="186" spans="1:13" ht="31.5" hidden="1" x14ac:dyDescent="0.25">
      <c r="A186" s="76" t="s">
        <v>493</v>
      </c>
      <c r="B186" s="7" t="s">
        <v>494</v>
      </c>
      <c r="C186" s="8"/>
      <c r="D186" s="9"/>
      <c r="E186" s="9"/>
      <c r="F186" s="8"/>
      <c r="G186" s="9"/>
      <c r="H186" s="10"/>
      <c r="I186"/>
      <c r="J186"/>
      <c r="K186"/>
      <c r="L186"/>
      <c r="M186"/>
    </row>
    <row r="187" spans="1:13" ht="45" hidden="1" x14ac:dyDescent="0.25">
      <c r="A187" s="76" t="s">
        <v>497</v>
      </c>
      <c r="B187" s="8" t="s">
        <v>498</v>
      </c>
      <c r="C187" s="8"/>
      <c r="D187" s="9"/>
      <c r="E187" s="9"/>
      <c r="F187" s="8"/>
      <c r="G187" s="9"/>
      <c r="H187" s="10"/>
      <c r="I187"/>
      <c r="J187"/>
      <c r="K187"/>
      <c r="L187"/>
      <c r="M187"/>
    </row>
    <row r="188" spans="1:13" ht="47.25" hidden="1" x14ac:dyDescent="0.25">
      <c r="A188" s="76" t="s">
        <v>499</v>
      </c>
      <c r="B188" s="7" t="s">
        <v>500</v>
      </c>
      <c r="C188" s="8"/>
      <c r="D188" s="9"/>
      <c r="E188" s="9"/>
      <c r="F188" s="8"/>
      <c r="G188" s="9"/>
      <c r="H188" s="10"/>
      <c r="I188"/>
      <c r="J188"/>
      <c r="K188"/>
      <c r="L188"/>
      <c r="M188"/>
    </row>
    <row r="189" spans="1:13" ht="15.75" hidden="1" x14ac:dyDescent="0.25">
      <c r="A189" s="76" t="s">
        <v>503</v>
      </c>
      <c r="B189" s="7" t="s">
        <v>504</v>
      </c>
      <c r="C189" s="8"/>
      <c r="D189" s="9"/>
      <c r="E189" s="9"/>
      <c r="F189" s="8"/>
      <c r="G189" s="9"/>
      <c r="H189" s="10"/>
      <c r="I189"/>
      <c r="J189"/>
      <c r="K189"/>
      <c r="L189"/>
      <c r="M189"/>
    </row>
    <row r="190" spans="1:13" ht="15.75" hidden="1" x14ac:dyDescent="0.25">
      <c r="A190" s="76" t="s">
        <v>507</v>
      </c>
      <c r="B190" s="366" t="s">
        <v>1298</v>
      </c>
      <c r="C190" s="367"/>
      <c r="D190" s="367"/>
      <c r="E190" s="367"/>
      <c r="F190" s="367"/>
      <c r="G190" s="368"/>
      <c r="H190" s="10"/>
      <c r="I190"/>
      <c r="J190"/>
      <c r="K190"/>
      <c r="L190"/>
      <c r="M190"/>
    </row>
    <row r="191" spans="1:13" ht="31.5" hidden="1" x14ac:dyDescent="0.25">
      <c r="A191" s="76" t="s">
        <v>508</v>
      </c>
      <c r="B191" s="7" t="s">
        <v>509</v>
      </c>
      <c r="C191" s="8"/>
      <c r="D191" s="9"/>
      <c r="E191" s="9"/>
      <c r="F191" s="8"/>
      <c r="G191" s="9"/>
      <c r="H191" s="10"/>
      <c r="I191"/>
      <c r="J191"/>
      <c r="K191"/>
      <c r="L191"/>
      <c r="M191"/>
    </row>
    <row r="192" spans="1:13" ht="31.5" hidden="1" x14ac:dyDescent="0.25">
      <c r="A192" s="76" t="s">
        <v>511</v>
      </c>
      <c r="B192" s="7" t="s">
        <v>512</v>
      </c>
      <c r="C192" s="8"/>
      <c r="D192" s="9"/>
      <c r="E192" s="9"/>
      <c r="F192" s="8"/>
      <c r="G192" s="9"/>
      <c r="H192" s="10"/>
      <c r="I192"/>
      <c r="J192"/>
      <c r="K192"/>
      <c r="L192"/>
      <c r="M192"/>
    </row>
    <row r="193" spans="1:13" ht="31.5" hidden="1" x14ac:dyDescent="0.25">
      <c r="A193" s="76" t="s">
        <v>520</v>
      </c>
      <c r="B193" s="7" t="s">
        <v>521</v>
      </c>
      <c r="C193" s="8"/>
      <c r="D193" s="9"/>
      <c r="E193" s="9"/>
      <c r="F193" s="8"/>
      <c r="G193" s="9"/>
      <c r="H193" s="10"/>
      <c r="I193"/>
      <c r="J193"/>
      <c r="K193"/>
      <c r="L193"/>
      <c r="M193"/>
    </row>
    <row r="194" spans="1:13" ht="31.5" hidden="1" x14ac:dyDescent="0.25">
      <c r="A194" s="76" t="s">
        <v>523</v>
      </c>
      <c r="B194" s="7" t="s">
        <v>524</v>
      </c>
      <c r="C194" s="8"/>
      <c r="D194" s="9"/>
      <c r="E194" s="9"/>
      <c r="F194" s="8"/>
      <c r="G194" s="9"/>
      <c r="H194" s="10"/>
      <c r="I194"/>
      <c r="J194"/>
      <c r="K194"/>
      <c r="L194"/>
      <c r="M194"/>
    </row>
    <row r="195" spans="1:13" ht="30" hidden="1" x14ac:dyDescent="0.25">
      <c r="A195" s="76" t="s">
        <v>525</v>
      </c>
      <c r="B195" s="8" t="s">
        <v>526</v>
      </c>
      <c r="C195" s="8"/>
      <c r="D195" s="9"/>
      <c r="E195" s="9"/>
      <c r="F195" s="8"/>
      <c r="G195" s="9"/>
      <c r="H195" s="10"/>
      <c r="I195"/>
      <c r="J195"/>
      <c r="K195"/>
      <c r="L195"/>
      <c r="M195"/>
    </row>
    <row r="196" spans="1:13" ht="30" hidden="1" x14ac:dyDescent="0.25">
      <c r="A196" s="76" t="s">
        <v>527</v>
      </c>
      <c r="B196" s="8" t="s">
        <v>528</v>
      </c>
      <c r="C196" s="8"/>
      <c r="D196" s="9"/>
      <c r="E196" s="9"/>
      <c r="F196" s="8"/>
      <c r="G196" s="9"/>
      <c r="H196" s="10"/>
      <c r="I196"/>
      <c r="J196"/>
      <c r="K196"/>
      <c r="L196"/>
      <c r="M196"/>
    </row>
    <row r="197" spans="1:13" ht="30" hidden="1" x14ac:dyDescent="0.25">
      <c r="A197" s="76" t="s">
        <v>530</v>
      </c>
      <c r="B197" s="8" t="s">
        <v>531</v>
      </c>
      <c r="C197" s="8"/>
      <c r="D197" s="9"/>
      <c r="E197" s="9"/>
      <c r="F197" s="8"/>
      <c r="G197" s="9"/>
      <c r="H197" s="10"/>
      <c r="I197"/>
      <c r="J197"/>
      <c r="K197"/>
      <c r="L197"/>
      <c r="M197"/>
    </row>
    <row r="198" spans="1:13" ht="36.950000000000003" customHeight="1" x14ac:dyDescent="0.25">
      <c r="A198" s="243" t="s">
        <v>534</v>
      </c>
      <c r="B198" s="354" t="s">
        <v>535</v>
      </c>
      <c r="C198" s="355"/>
      <c r="D198" s="400"/>
      <c r="E198" s="355"/>
      <c r="F198" s="355"/>
      <c r="G198" s="356"/>
      <c r="H198" s="288">
        <f>SUM(D202:D203)</f>
        <v>2</v>
      </c>
      <c r="I198" s="288">
        <f>COUNT(D202:D203)*2</f>
        <v>2</v>
      </c>
    </row>
    <row r="199" spans="1:13" ht="47.25" hidden="1" x14ac:dyDescent="0.25">
      <c r="A199" s="76" t="s">
        <v>536</v>
      </c>
      <c r="B199" s="7" t="s">
        <v>537</v>
      </c>
      <c r="C199" s="8"/>
      <c r="D199" s="9"/>
      <c r="E199" s="9"/>
      <c r="F199" s="8"/>
      <c r="G199" s="9"/>
      <c r="H199" s="10"/>
      <c r="I199"/>
      <c r="J199"/>
      <c r="K199"/>
      <c r="L199"/>
      <c r="M199"/>
    </row>
    <row r="200" spans="1:13" ht="31.5" hidden="1" x14ac:dyDescent="0.25">
      <c r="A200" s="76" t="s">
        <v>540</v>
      </c>
      <c r="B200" s="7" t="s">
        <v>541</v>
      </c>
      <c r="C200" s="8"/>
      <c r="D200" s="9"/>
      <c r="E200" s="9"/>
      <c r="F200" s="8"/>
      <c r="G200" s="9"/>
      <c r="H200" s="10"/>
      <c r="I200"/>
      <c r="J200"/>
      <c r="K200"/>
      <c r="L200"/>
      <c r="M200"/>
    </row>
    <row r="201" spans="1:13" ht="31.5" hidden="1" x14ac:dyDescent="0.25">
      <c r="A201" s="76" t="s">
        <v>544</v>
      </c>
      <c r="B201" s="32" t="s">
        <v>545</v>
      </c>
      <c r="C201" s="8"/>
      <c r="D201" s="9"/>
      <c r="E201" s="9"/>
      <c r="F201" s="8"/>
      <c r="G201" s="9"/>
      <c r="H201" s="10"/>
      <c r="I201"/>
      <c r="J201"/>
      <c r="K201"/>
      <c r="L201"/>
      <c r="M201"/>
    </row>
    <row r="202" spans="1:13" ht="31.5" x14ac:dyDescent="0.25">
      <c r="A202" s="243" t="s">
        <v>550</v>
      </c>
      <c r="B202" s="7" t="s">
        <v>551</v>
      </c>
      <c r="C202" s="8" t="s">
        <v>552</v>
      </c>
      <c r="D202" s="196">
        <v>2</v>
      </c>
      <c r="E202" s="122" t="s">
        <v>375</v>
      </c>
      <c r="F202" s="67" t="s">
        <v>2070</v>
      </c>
      <c r="G202" s="230"/>
      <c r="H202" s="1"/>
      <c r="I202" s="2"/>
    </row>
    <row r="203" spans="1:13" ht="45" hidden="1" x14ac:dyDescent="0.25">
      <c r="A203" s="115" t="s">
        <v>554</v>
      </c>
      <c r="B203" s="7" t="s">
        <v>555</v>
      </c>
      <c r="C203" s="67" t="s">
        <v>2071</v>
      </c>
      <c r="D203" s="196"/>
      <c r="E203" s="122" t="s">
        <v>375</v>
      </c>
      <c r="F203" s="67" t="s">
        <v>2072</v>
      </c>
      <c r="G203" s="13"/>
      <c r="H203" s="1"/>
      <c r="I203" s="2"/>
      <c r="J203"/>
      <c r="K203"/>
      <c r="L203"/>
      <c r="M203"/>
    </row>
    <row r="204" spans="1:13" ht="47.25" hidden="1" x14ac:dyDescent="0.25">
      <c r="A204" s="76" t="s">
        <v>559</v>
      </c>
      <c r="B204" s="7" t="s">
        <v>560</v>
      </c>
      <c r="C204" s="8"/>
      <c r="D204" s="9"/>
      <c r="E204" s="9"/>
      <c r="F204" s="8"/>
      <c r="G204" s="9"/>
      <c r="H204" s="10"/>
      <c r="I204"/>
      <c r="J204"/>
      <c r="K204"/>
      <c r="L204"/>
      <c r="M204"/>
    </row>
    <row r="205" spans="1:13" ht="15.75" hidden="1" x14ac:dyDescent="0.25">
      <c r="A205" s="76" t="s">
        <v>561</v>
      </c>
      <c r="B205" s="366" t="s">
        <v>562</v>
      </c>
      <c r="C205" s="367"/>
      <c r="D205" s="367"/>
      <c r="E205" s="367"/>
      <c r="F205" s="367"/>
      <c r="G205" s="368"/>
      <c r="H205" s="10"/>
      <c r="I205"/>
      <c r="J205"/>
      <c r="K205"/>
      <c r="L205"/>
      <c r="M205"/>
    </row>
    <row r="206" spans="1:13" ht="31.5" hidden="1" x14ac:dyDescent="0.25">
      <c r="A206" s="76" t="s">
        <v>563</v>
      </c>
      <c r="B206" s="7" t="s">
        <v>564</v>
      </c>
      <c r="C206" s="8"/>
      <c r="D206" s="9"/>
      <c r="E206" s="9"/>
      <c r="F206" s="8"/>
      <c r="G206" s="9"/>
      <c r="H206" s="10"/>
      <c r="I206"/>
      <c r="J206"/>
      <c r="K206"/>
      <c r="L206"/>
      <c r="M206"/>
    </row>
    <row r="207" spans="1:13" ht="47.25" hidden="1" x14ac:dyDescent="0.25">
      <c r="A207" s="76" t="s">
        <v>565</v>
      </c>
      <c r="B207" s="7" t="s">
        <v>566</v>
      </c>
      <c r="C207" s="8"/>
      <c r="D207" s="9"/>
      <c r="E207" s="9"/>
      <c r="F207" s="8"/>
      <c r="G207" s="9"/>
      <c r="H207" s="10"/>
      <c r="I207"/>
      <c r="J207"/>
      <c r="K207"/>
      <c r="L207"/>
      <c r="M207"/>
    </row>
    <row r="208" spans="1:13" ht="31.5" hidden="1" x14ac:dyDescent="0.25">
      <c r="A208" s="76" t="s">
        <v>567</v>
      </c>
      <c r="B208" s="7" t="s">
        <v>568</v>
      </c>
      <c r="C208" s="8"/>
      <c r="D208" s="9"/>
      <c r="E208" s="9"/>
      <c r="F208" s="8"/>
      <c r="G208" s="9"/>
      <c r="H208" s="10"/>
      <c r="I208"/>
      <c r="J208"/>
      <c r="K208"/>
      <c r="L208"/>
      <c r="M208"/>
    </row>
    <row r="209" spans="1:13" ht="47.25" hidden="1" x14ac:dyDescent="0.25">
      <c r="A209" s="76" t="s">
        <v>569</v>
      </c>
      <c r="B209" s="7" t="s">
        <v>570</v>
      </c>
      <c r="C209" s="8"/>
      <c r="D209" s="9"/>
      <c r="E209" s="9"/>
      <c r="F209" s="8"/>
      <c r="G209" s="9"/>
      <c r="H209" s="10"/>
      <c r="I209"/>
      <c r="J209"/>
      <c r="K209"/>
      <c r="L209"/>
      <c r="M209"/>
    </row>
    <row r="210" spans="1:13" ht="15.75" hidden="1" x14ac:dyDescent="0.25">
      <c r="A210" s="76" t="s">
        <v>571</v>
      </c>
      <c r="B210" s="366" t="s">
        <v>572</v>
      </c>
      <c r="C210" s="367"/>
      <c r="D210" s="367"/>
      <c r="E210" s="367"/>
      <c r="F210" s="367"/>
      <c r="G210" s="368"/>
      <c r="H210" s="10"/>
      <c r="I210"/>
      <c r="J210"/>
      <c r="K210"/>
      <c r="L210"/>
      <c r="M210"/>
    </row>
    <row r="211" spans="1:13" ht="31.5" hidden="1" x14ac:dyDescent="0.25">
      <c r="A211" s="76" t="s">
        <v>573</v>
      </c>
      <c r="B211" s="7" t="s">
        <v>574</v>
      </c>
      <c r="C211" s="8"/>
      <c r="D211" s="9"/>
      <c r="E211" s="9"/>
      <c r="F211" s="8"/>
      <c r="G211" s="9"/>
      <c r="H211" s="10"/>
      <c r="I211"/>
      <c r="J211"/>
      <c r="K211"/>
      <c r="L211"/>
      <c r="M211"/>
    </row>
    <row r="212" spans="1:13" ht="31.5" hidden="1" x14ac:dyDescent="0.25">
      <c r="A212" s="76" t="s">
        <v>575</v>
      </c>
      <c r="B212" s="7" t="s">
        <v>576</v>
      </c>
      <c r="C212" s="8"/>
      <c r="D212" s="9"/>
      <c r="E212" s="9"/>
      <c r="F212" s="8"/>
      <c r="G212" s="9"/>
      <c r="H212" s="10"/>
      <c r="I212"/>
      <c r="J212"/>
      <c r="K212"/>
      <c r="L212"/>
      <c r="M212"/>
    </row>
    <row r="213" spans="1:13" ht="31.5" hidden="1" x14ac:dyDescent="0.25">
      <c r="A213" s="76" t="s">
        <v>577</v>
      </c>
      <c r="B213" s="7" t="s">
        <v>578</v>
      </c>
      <c r="C213" s="8"/>
      <c r="D213" s="9"/>
      <c r="E213" s="9"/>
      <c r="F213" s="8"/>
      <c r="G213" s="9"/>
      <c r="H213" s="10"/>
      <c r="I213"/>
      <c r="J213"/>
      <c r="K213"/>
      <c r="L213"/>
      <c r="M213"/>
    </row>
    <row r="214" spans="1:13" ht="47.25" hidden="1" x14ac:dyDescent="0.25">
      <c r="A214" s="76" t="s">
        <v>579</v>
      </c>
      <c r="B214" s="32" t="s">
        <v>580</v>
      </c>
      <c r="C214" s="8"/>
      <c r="D214" s="9"/>
      <c r="E214" s="9"/>
      <c r="F214" s="8"/>
      <c r="G214" s="9"/>
      <c r="H214" s="10"/>
      <c r="I214"/>
      <c r="J214"/>
      <c r="K214"/>
      <c r="L214"/>
      <c r="M214"/>
    </row>
    <row r="215" spans="1:13" ht="31.5" hidden="1" x14ac:dyDescent="0.25">
      <c r="A215" s="76" t="s">
        <v>581</v>
      </c>
      <c r="B215" s="7" t="s">
        <v>582</v>
      </c>
      <c r="C215" s="8"/>
      <c r="D215" s="9"/>
      <c r="E215" s="9"/>
      <c r="F215" s="8"/>
      <c r="G215" s="9"/>
      <c r="H215" s="10"/>
      <c r="I215"/>
      <c r="J215"/>
      <c r="K215"/>
      <c r="L215"/>
      <c r="M215"/>
    </row>
    <row r="216" spans="1:13" ht="36.950000000000003" customHeight="1" x14ac:dyDescent="0.25">
      <c r="A216" s="243" t="s">
        <v>583</v>
      </c>
      <c r="B216" s="354" t="s">
        <v>2073</v>
      </c>
      <c r="C216" s="355"/>
      <c r="D216" s="400"/>
      <c r="E216" s="355"/>
      <c r="F216" s="355"/>
      <c r="G216" s="356"/>
      <c r="H216" s="288">
        <f>SUM(D217:D228)</f>
        <v>8</v>
      </c>
      <c r="I216" s="288">
        <f>COUNT(D217:D228)*2</f>
        <v>8</v>
      </c>
    </row>
    <row r="217" spans="1:13" ht="150" x14ac:dyDescent="0.25">
      <c r="A217" s="243" t="s">
        <v>585</v>
      </c>
      <c r="B217" s="7" t="s">
        <v>586</v>
      </c>
      <c r="C217" s="67" t="s">
        <v>2074</v>
      </c>
      <c r="D217" s="196">
        <v>2</v>
      </c>
      <c r="E217" s="122" t="s">
        <v>557</v>
      </c>
      <c r="F217" s="67" t="s">
        <v>2075</v>
      </c>
      <c r="G217" s="230"/>
      <c r="H217" s="1"/>
      <c r="I217" s="2"/>
    </row>
    <row r="218" spans="1:13" ht="60" hidden="1" x14ac:dyDescent="0.25">
      <c r="A218" s="115"/>
      <c r="B218" s="7"/>
      <c r="C218" s="67" t="s">
        <v>2076</v>
      </c>
      <c r="D218" s="196"/>
      <c r="E218" s="122" t="s">
        <v>19</v>
      </c>
      <c r="F218" s="82" t="s">
        <v>2077</v>
      </c>
      <c r="G218" s="13"/>
      <c r="H218" s="1"/>
      <c r="I218" s="2"/>
      <c r="J218"/>
      <c r="K218"/>
      <c r="L218"/>
      <c r="M218"/>
    </row>
    <row r="219" spans="1:13" ht="60" x14ac:dyDescent="0.25">
      <c r="A219" s="243"/>
      <c r="B219" s="7"/>
      <c r="C219" s="67" t="s">
        <v>2078</v>
      </c>
      <c r="D219" s="196">
        <v>2</v>
      </c>
      <c r="E219" s="122" t="s">
        <v>816</v>
      </c>
      <c r="F219" s="33" t="s">
        <v>2079</v>
      </c>
      <c r="G219" s="230"/>
      <c r="H219" s="1"/>
      <c r="I219" s="2"/>
    </row>
    <row r="220" spans="1:13" ht="45" hidden="1" x14ac:dyDescent="0.25">
      <c r="A220" s="115"/>
      <c r="B220" s="7"/>
      <c r="C220" s="67" t="s">
        <v>2080</v>
      </c>
      <c r="D220" s="196"/>
      <c r="E220" s="122" t="s">
        <v>19</v>
      </c>
      <c r="F220" s="67"/>
      <c r="G220" s="13"/>
      <c r="H220" s="1"/>
      <c r="I220" s="2"/>
      <c r="J220"/>
      <c r="K220"/>
      <c r="L220"/>
      <c r="M220"/>
    </row>
    <row r="221" spans="1:13" ht="60" hidden="1" x14ac:dyDescent="0.25">
      <c r="A221" s="115"/>
      <c r="B221" s="7"/>
      <c r="C221" s="67" t="s">
        <v>2081</v>
      </c>
      <c r="D221" s="196"/>
      <c r="E221" s="122" t="s">
        <v>19</v>
      </c>
      <c r="F221" s="67" t="s">
        <v>2082</v>
      </c>
      <c r="G221" s="13"/>
      <c r="H221" s="1"/>
      <c r="I221" s="2"/>
      <c r="J221"/>
      <c r="K221"/>
      <c r="L221"/>
      <c r="M221"/>
    </row>
    <row r="222" spans="1:13" ht="45" hidden="1" x14ac:dyDescent="0.25">
      <c r="A222" s="115" t="s">
        <v>587</v>
      </c>
      <c r="B222" s="7" t="s">
        <v>588</v>
      </c>
      <c r="C222" s="67" t="s">
        <v>2083</v>
      </c>
      <c r="D222" s="196"/>
      <c r="E222" s="9" t="s">
        <v>127</v>
      </c>
      <c r="F222" s="8"/>
      <c r="G222" s="13"/>
      <c r="H222" s="1"/>
      <c r="I222" s="2"/>
      <c r="J222"/>
      <c r="K222"/>
      <c r="L222"/>
      <c r="M222"/>
    </row>
    <row r="223" spans="1:13" ht="60" hidden="1" x14ac:dyDescent="0.25">
      <c r="A223" s="115"/>
      <c r="B223" s="7"/>
      <c r="C223" s="67" t="s">
        <v>2084</v>
      </c>
      <c r="D223" s="196"/>
      <c r="E223" s="9" t="s">
        <v>514</v>
      </c>
      <c r="F223" s="8"/>
      <c r="G223" s="13"/>
      <c r="H223" s="1"/>
      <c r="I223" s="2"/>
      <c r="J223"/>
      <c r="K223"/>
      <c r="L223"/>
      <c r="M223"/>
    </row>
    <row r="224" spans="1:13" ht="45" x14ac:dyDescent="0.25">
      <c r="A224" s="243"/>
      <c r="B224" s="7"/>
      <c r="C224" s="33" t="s">
        <v>2085</v>
      </c>
      <c r="D224" s="196">
        <v>2</v>
      </c>
      <c r="E224" s="9" t="s">
        <v>205</v>
      </c>
      <c r="F224" s="8" t="s">
        <v>2086</v>
      </c>
      <c r="G224" s="230"/>
      <c r="H224" s="1"/>
      <c r="I224" s="2"/>
    </row>
    <row r="225" spans="1:13" ht="31.5" hidden="1" x14ac:dyDescent="0.25">
      <c r="A225" s="115" t="s">
        <v>589</v>
      </c>
      <c r="B225" s="7" t="s">
        <v>590</v>
      </c>
      <c r="C225" s="67" t="s">
        <v>2087</v>
      </c>
      <c r="D225" s="196"/>
      <c r="E225" s="9" t="s">
        <v>375</v>
      </c>
      <c r="F225" s="8"/>
      <c r="G225" s="13"/>
      <c r="H225" s="1"/>
      <c r="I225" s="2"/>
      <c r="J225"/>
      <c r="K225"/>
      <c r="L225"/>
      <c r="M225"/>
    </row>
    <row r="226" spans="1:13" ht="45" x14ac:dyDescent="0.25">
      <c r="A226" s="243"/>
      <c r="B226" s="7"/>
      <c r="C226" s="67" t="s">
        <v>2088</v>
      </c>
      <c r="D226" s="196">
        <v>2</v>
      </c>
      <c r="E226" s="9" t="s">
        <v>19</v>
      </c>
      <c r="F226" s="8"/>
      <c r="G226" s="230"/>
      <c r="H226" s="1"/>
      <c r="I226" s="2"/>
    </row>
    <row r="227" spans="1:13" ht="45" hidden="1" x14ac:dyDescent="0.25">
      <c r="A227" s="115"/>
      <c r="B227" s="7"/>
      <c r="C227" s="67" t="s">
        <v>2089</v>
      </c>
      <c r="D227" s="196"/>
      <c r="E227" s="9" t="s">
        <v>205</v>
      </c>
      <c r="F227" s="8"/>
      <c r="G227" s="13"/>
      <c r="H227" s="1"/>
      <c r="I227" s="2"/>
      <c r="J227"/>
      <c r="K227"/>
      <c r="L227"/>
      <c r="M227"/>
    </row>
    <row r="228" spans="1:13" ht="60" hidden="1" x14ac:dyDescent="0.25">
      <c r="A228" s="115"/>
      <c r="B228" s="7"/>
      <c r="C228" s="67" t="s">
        <v>2090</v>
      </c>
      <c r="D228" s="196"/>
      <c r="E228" s="9" t="s">
        <v>205</v>
      </c>
      <c r="F228" s="8"/>
      <c r="G228" s="13"/>
      <c r="H228" s="1"/>
      <c r="I228" s="2"/>
      <c r="J228"/>
      <c r="K228"/>
      <c r="L228"/>
      <c r="M228"/>
    </row>
    <row r="229" spans="1:13" ht="47.25" hidden="1" x14ac:dyDescent="0.25">
      <c r="A229" s="76" t="s">
        <v>591</v>
      </c>
      <c r="B229" s="7" t="s">
        <v>592</v>
      </c>
      <c r="C229" s="67"/>
      <c r="D229" s="9"/>
      <c r="E229" s="9"/>
      <c r="F229" s="8"/>
      <c r="G229" s="9"/>
      <c r="H229" s="10"/>
      <c r="I229"/>
      <c r="J229"/>
      <c r="K229"/>
      <c r="L229"/>
      <c r="M229"/>
    </row>
    <row r="230" spans="1:13" ht="47.25" hidden="1" x14ac:dyDescent="0.25">
      <c r="A230" s="76" t="s">
        <v>593</v>
      </c>
      <c r="B230" s="7" t="s">
        <v>594</v>
      </c>
      <c r="C230" s="67"/>
      <c r="D230" s="9"/>
      <c r="E230" s="9"/>
      <c r="F230" s="8"/>
      <c r="G230" s="9"/>
      <c r="H230" s="10"/>
      <c r="I230"/>
      <c r="J230"/>
      <c r="K230"/>
      <c r="L230"/>
      <c r="M230"/>
    </row>
    <row r="231" spans="1:13" ht="18.75" hidden="1" x14ac:dyDescent="0.25">
      <c r="A231" s="76"/>
      <c r="B231" s="369" t="s">
        <v>595</v>
      </c>
      <c r="C231" s="370"/>
      <c r="D231" s="370"/>
      <c r="E231" s="370"/>
      <c r="F231" s="370"/>
      <c r="G231" s="371"/>
      <c r="H231" s="10"/>
      <c r="I231"/>
      <c r="J231"/>
      <c r="K231"/>
      <c r="L231"/>
      <c r="M231"/>
    </row>
    <row r="232" spans="1:13" ht="15.75" hidden="1" x14ac:dyDescent="0.25">
      <c r="A232" s="76" t="s">
        <v>596</v>
      </c>
      <c r="B232" s="366" t="s">
        <v>597</v>
      </c>
      <c r="C232" s="367"/>
      <c r="D232" s="367"/>
      <c r="E232" s="367"/>
      <c r="F232" s="367"/>
      <c r="G232" s="368"/>
      <c r="H232" s="10"/>
      <c r="I232"/>
      <c r="J232"/>
      <c r="K232"/>
      <c r="L232"/>
      <c r="M232"/>
    </row>
    <row r="233" spans="1:13" ht="47.25" hidden="1" x14ac:dyDescent="0.25">
      <c r="A233" s="76" t="s">
        <v>598</v>
      </c>
      <c r="B233" s="7" t="s">
        <v>599</v>
      </c>
      <c r="C233" s="8"/>
      <c r="D233" s="9"/>
      <c r="E233" s="9"/>
      <c r="F233" s="8"/>
      <c r="G233" s="9"/>
      <c r="H233" s="10"/>
      <c r="I233"/>
      <c r="J233"/>
      <c r="K233"/>
      <c r="L233"/>
      <c r="M233"/>
    </row>
    <row r="234" spans="1:13" ht="63" hidden="1" x14ac:dyDescent="0.25">
      <c r="A234" s="76" t="s">
        <v>600</v>
      </c>
      <c r="B234" s="7" t="s">
        <v>601</v>
      </c>
      <c r="C234" s="8"/>
      <c r="D234" s="9"/>
      <c r="E234" s="9"/>
      <c r="F234" s="8"/>
      <c r="G234" s="9"/>
      <c r="H234" s="10"/>
      <c r="I234"/>
      <c r="J234"/>
      <c r="K234"/>
      <c r="L234"/>
      <c r="M234"/>
    </row>
    <row r="235" spans="1:13" ht="47.25" hidden="1" x14ac:dyDescent="0.25">
      <c r="A235" s="76" t="s">
        <v>602</v>
      </c>
      <c r="B235" s="7" t="s">
        <v>603</v>
      </c>
      <c r="C235" s="8"/>
      <c r="D235" s="9"/>
      <c r="E235" s="9"/>
      <c r="F235" s="8"/>
      <c r="G235" s="9"/>
      <c r="H235" s="10"/>
      <c r="I235"/>
      <c r="J235"/>
      <c r="K235"/>
      <c r="L235"/>
      <c r="M235"/>
    </row>
    <row r="236" spans="1:13" ht="47.25" hidden="1" x14ac:dyDescent="0.25">
      <c r="A236" s="76" t="s">
        <v>604</v>
      </c>
      <c r="B236" s="7" t="s">
        <v>605</v>
      </c>
      <c r="C236" s="8"/>
      <c r="D236" s="9"/>
      <c r="E236" s="9"/>
      <c r="F236" s="8"/>
      <c r="G236" s="9"/>
      <c r="H236" s="10"/>
      <c r="I236"/>
      <c r="J236"/>
      <c r="K236"/>
      <c r="L236"/>
      <c r="M236"/>
    </row>
    <row r="237" spans="1:13" ht="47.25" hidden="1" x14ac:dyDescent="0.25">
      <c r="A237" s="76" t="s">
        <v>606</v>
      </c>
      <c r="B237" s="7" t="s">
        <v>607</v>
      </c>
      <c r="C237" s="8"/>
      <c r="D237" s="9"/>
      <c r="E237" s="9"/>
      <c r="F237" s="8"/>
      <c r="G237" s="9"/>
      <c r="H237" s="10"/>
      <c r="I237"/>
      <c r="J237"/>
      <c r="K237"/>
      <c r="L237"/>
      <c r="M237"/>
    </row>
    <row r="238" spans="1:13" ht="47.25" hidden="1" x14ac:dyDescent="0.25">
      <c r="A238" s="76" t="s">
        <v>608</v>
      </c>
      <c r="B238" s="7" t="s">
        <v>609</v>
      </c>
      <c r="C238" s="8"/>
      <c r="D238" s="9"/>
      <c r="E238" s="9"/>
      <c r="F238" s="8"/>
      <c r="G238" s="9"/>
      <c r="H238" s="10"/>
      <c r="I238"/>
      <c r="J238"/>
      <c r="K238"/>
      <c r="L238"/>
      <c r="M238"/>
    </row>
    <row r="239" spans="1:13" ht="15.75" hidden="1" x14ac:dyDescent="0.25">
      <c r="A239" s="76" t="s">
        <v>610</v>
      </c>
      <c r="B239" s="366" t="s">
        <v>611</v>
      </c>
      <c r="C239" s="367"/>
      <c r="D239" s="367"/>
      <c r="E239" s="367"/>
      <c r="F239" s="367"/>
      <c r="G239" s="368"/>
      <c r="H239" s="10"/>
      <c r="I239"/>
      <c r="J239"/>
      <c r="K239"/>
      <c r="L239"/>
      <c r="M239"/>
    </row>
    <row r="240" spans="1:13" ht="78.75" hidden="1" x14ac:dyDescent="0.25">
      <c r="A240" s="76" t="s">
        <v>612</v>
      </c>
      <c r="B240" s="7" t="s">
        <v>613</v>
      </c>
      <c r="C240" s="8"/>
      <c r="D240" s="9"/>
      <c r="E240" s="9"/>
      <c r="F240" s="8"/>
      <c r="G240" s="9"/>
      <c r="H240" s="10"/>
      <c r="I240"/>
      <c r="J240"/>
      <c r="K240"/>
      <c r="L240"/>
      <c r="M240"/>
    </row>
    <row r="241" spans="1:8" customFormat="1" ht="47.25" hidden="1" x14ac:dyDescent="0.25">
      <c r="A241" s="76" t="s">
        <v>626</v>
      </c>
      <c r="B241" s="7" t="s">
        <v>627</v>
      </c>
      <c r="C241" s="8"/>
      <c r="D241" s="9"/>
      <c r="E241" s="9"/>
      <c r="F241" s="8"/>
      <c r="G241" s="9"/>
      <c r="H241" s="10"/>
    </row>
    <row r="242" spans="1:8" customFormat="1" ht="47.25" hidden="1" x14ac:dyDescent="0.25">
      <c r="A242" s="76" t="s">
        <v>640</v>
      </c>
      <c r="B242" s="7" t="s">
        <v>641</v>
      </c>
      <c r="C242" s="8"/>
      <c r="D242" s="9"/>
      <c r="E242" s="9"/>
      <c r="F242" s="8"/>
      <c r="G242" s="9"/>
      <c r="H242" s="10"/>
    </row>
    <row r="243" spans="1:8" customFormat="1" ht="15.75" hidden="1" x14ac:dyDescent="0.25">
      <c r="A243" s="76" t="s">
        <v>660</v>
      </c>
      <c r="B243" s="366" t="s">
        <v>661</v>
      </c>
      <c r="C243" s="367"/>
      <c r="D243" s="367"/>
      <c r="E243" s="367"/>
      <c r="F243" s="367"/>
      <c r="G243" s="368"/>
      <c r="H243" s="10"/>
    </row>
    <row r="244" spans="1:8" customFormat="1" ht="31.5" hidden="1" x14ac:dyDescent="0.25">
      <c r="A244" s="76" t="s">
        <v>662</v>
      </c>
      <c r="B244" s="7" t="s">
        <v>663</v>
      </c>
      <c r="C244" s="8"/>
      <c r="D244" s="9"/>
      <c r="E244" s="9"/>
      <c r="F244" s="8"/>
      <c r="G244" s="9"/>
      <c r="H244" s="10"/>
    </row>
    <row r="245" spans="1:8" customFormat="1" ht="47.25" hidden="1" x14ac:dyDescent="0.25">
      <c r="A245" s="76" t="s">
        <v>670</v>
      </c>
      <c r="B245" s="7" t="s">
        <v>671</v>
      </c>
      <c r="C245" s="8"/>
      <c r="D245" s="9"/>
      <c r="E245" s="9"/>
      <c r="F245" s="8"/>
      <c r="G245" s="9"/>
      <c r="H245" s="10"/>
    </row>
    <row r="246" spans="1:8" customFormat="1" ht="31.5" hidden="1" x14ac:dyDescent="0.25">
      <c r="A246" s="76" t="s">
        <v>672</v>
      </c>
      <c r="B246" s="7" t="s">
        <v>673</v>
      </c>
      <c r="C246" s="8"/>
      <c r="D246" s="9"/>
      <c r="E246" s="9"/>
      <c r="F246" s="8"/>
      <c r="G246" s="9"/>
      <c r="H246" s="10"/>
    </row>
    <row r="247" spans="1:8" customFormat="1" ht="15.75" hidden="1" x14ac:dyDescent="0.25">
      <c r="A247" s="76" t="s">
        <v>674</v>
      </c>
      <c r="B247" s="366" t="s">
        <v>675</v>
      </c>
      <c r="C247" s="367"/>
      <c r="D247" s="367"/>
      <c r="E247" s="367"/>
      <c r="F247" s="367"/>
      <c r="G247" s="368"/>
      <c r="H247" s="10"/>
    </row>
    <row r="248" spans="1:8" customFormat="1" ht="31.5" hidden="1" x14ac:dyDescent="0.25">
      <c r="A248" s="76" t="s">
        <v>676</v>
      </c>
      <c r="B248" s="7" t="s">
        <v>677</v>
      </c>
      <c r="C248" s="8"/>
      <c r="D248" s="9"/>
      <c r="E248" s="9"/>
      <c r="F248" s="8"/>
      <c r="G248" s="9"/>
      <c r="H248" s="10"/>
    </row>
    <row r="249" spans="1:8" customFormat="1" ht="60" hidden="1" x14ac:dyDescent="0.25">
      <c r="A249" s="76" t="s">
        <v>678</v>
      </c>
      <c r="B249" s="8" t="s">
        <v>679</v>
      </c>
      <c r="C249" s="8"/>
      <c r="D249" s="9"/>
      <c r="E249" s="9"/>
      <c r="F249" s="8"/>
      <c r="G249" s="9"/>
      <c r="H249" s="10"/>
    </row>
    <row r="250" spans="1:8" customFormat="1" ht="31.5" hidden="1" x14ac:dyDescent="0.25">
      <c r="A250" s="76" t="s">
        <v>680</v>
      </c>
      <c r="B250" s="14" t="s">
        <v>681</v>
      </c>
      <c r="C250" s="8"/>
      <c r="D250" s="9"/>
      <c r="E250" s="9"/>
      <c r="F250" s="8"/>
      <c r="G250" s="9"/>
      <c r="H250" s="10"/>
    </row>
    <row r="251" spans="1:8" customFormat="1" ht="47.25" hidden="1" x14ac:dyDescent="0.25">
      <c r="A251" s="76" t="s">
        <v>682</v>
      </c>
      <c r="B251" s="7" t="s">
        <v>683</v>
      </c>
      <c r="C251" s="8"/>
      <c r="D251" s="9"/>
      <c r="E251" s="9"/>
      <c r="F251" s="8"/>
      <c r="G251" s="9"/>
      <c r="H251" s="10"/>
    </row>
    <row r="252" spans="1:8" customFormat="1" ht="47.25" hidden="1" x14ac:dyDescent="0.25">
      <c r="A252" s="76" t="s">
        <v>684</v>
      </c>
      <c r="B252" s="7" t="s">
        <v>685</v>
      </c>
      <c r="C252" s="8"/>
      <c r="D252" s="9"/>
      <c r="E252" s="9"/>
      <c r="F252" s="8"/>
      <c r="G252" s="9"/>
      <c r="H252" s="10"/>
    </row>
    <row r="253" spans="1:8" customFormat="1" ht="31.5" hidden="1" x14ac:dyDescent="0.25">
      <c r="A253" s="76" t="s">
        <v>686</v>
      </c>
      <c r="B253" s="7" t="s">
        <v>687</v>
      </c>
      <c r="C253" s="8"/>
      <c r="D253" s="9"/>
      <c r="E253" s="9"/>
      <c r="F253" s="8"/>
      <c r="G253" s="9"/>
      <c r="H253" s="10"/>
    </row>
    <row r="254" spans="1:8" customFormat="1" ht="15.75" hidden="1" x14ac:dyDescent="0.25">
      <c r="A254" s="76" t="s">
        <v>688</v>
      </c>
      <c r="B254" s="366" t="s">
        <v>689</v>
      </c>
      <c r="C254" s="367"/>
      <c r="D254" s="367"/>
      <c r="E254" s="367"/>
      <c r="F254" s="367"/>
      <c r="G254" s="368"/>
      <c r="H254" s="10"/>
    </row>
    <row r="255" spans="1:8" customFormat="1" ht="31.5" hidden="1" x14ac:dyDescent="0.25">
      <c r="A255" s="76" t="s">
        <v>690</v>
      </c>
      <c r="B255" s="7" t="s">
        <v>691</v>
      </c>
      <c r="C255" s="8"/>
      <c r="D255" s="9"/>
      <c r="E255" s="9"/>
      <c r="F255" s="8"/>
      <c r="G255" s="9"/>
      <c r="H255" s="10"/>
    </row>
    <row r="256" spans="1:8" customFormat="1" ht="31.5" hidden="1" x14ac:dyDescent="0.25">
      <c r="A256" s="76" t="s">
        <v>692</v>
      </c>
      <c r="B256" s="7" t="s">
        <v>693</v>
      </c>
      <c r="C256" s="8"/>
      <c r="D256" s="9"/>
      <c r="E256" s="9"/>
      <c r="F256" s="8"/>
      <c r="G256" s="9"/>
      <c r="H256" s="10"/>
    </row>
    <row r="257" spans="1:8" customFormat="1" ht="31.5" hidden="1" x14ac:dyDescent="0.25">
      <c r="A257" s="76" t="s">
        <v>694</v>
      </c>
      <c r="B257" s="7" t="s">
        <v>695</v>
      </c>
      <c r="C257" s="8"/>
      <c r="D257" s="9"/>
      <c r="E257" s="9"/>
      <c r="F257" s="8"/>
      <c r="G257" s="9"/>
      <c r="H257" s="10"/>
    </row>
    <row r="258" spans="1:8" customFormat="1" ht="31.5" hidden="1" x14ac:dyDescent="0.25">
      <c r="A258" s="76" t="s">
        <v>696</v>
      </c>
      <c r="B258" s="7" t="s">
        <v>697</v>
      </c>
      <c r="C258" s="8"/>
      <c r="D258" s="9"/>
      <c r="E258" s="9"/>
      <c r="F258" s="8"/>
      <c r="G258" s="9"/>
      <c r="H258" s="10"/>
    </row>
    <row r="259" spans="1:8" customFormat="1" ht="31.5" hidden="1" x14ac:dyDescent="0.25">
      <c r="A259" s="76" t="s">
        <v>698</v>
      </c>
      <c r="B259" s="7" t="s">
        <v>699</v>
      </c>
      <c r="C259" s="8"/>
      <c r="D259" s="9"/>
      <c r="E259" s="9"/>
      <c r="F259" s="8"/>
      <c r="G259" s="9"/>
      <c r="H259" s="10"/>
    </row>
    <row r="260" spans="1:8" customFormat="1" ht="15.75" hidden="1" x14ac:dyDescent="0.25">
      <c r="A260" s="76" t="s">
        <v>700</v>
      </c>
      <c r="B260" s="366" t="s">
        <v>701</v>
      </c>
      <c r="C260" s="367"/>
      <c r="D260" s="367"/>
      <c r="E260" s="367"/>
      <c r="F260" s="367"/>
      <c r="G260" s="368"/>
      <c r="H260" s="10"/>
    </row>
    <row r="261" spans="1:8" customFormat="1" ht="31.5" hidden="1" x14ac:dyDescent="0.25">
      <c r="A261" s="76" t="s">
        <v>702</v>
      </c>
      <c r="B261" s="7" t="s">
        <v>703</v>
      </c>
      <c r="C261" s="8"/>
      <c r="D261" s="9"/>
      <c r="E261" s="9"/>
      <c r="F261" s="8"/>
      <c r="G261" s="9"/>
      <c r="H261" s="10"/>
    </row>
    <row r="262" spans="1:8" customFormat="1" ht="31.5" hidden="1" x14ac:dyDescent="0.25">
      <c r="A262" s="76" t="s">
        <v>704</v>
      </c>
      <c r="B262" s="7" t="s">
        <v>705</v>
      </c>
      <c r="C262" s="8"/>
      <c r="D262" s="9"/>
      <c r="E262" s="9"/>
      <c r="F262" s="8"/>
      <c r="G262" s="9"/>
      <c r="H262" s="10"/>
    </row>
    <row r="263" spans="1:8" customFormat="1" ht="31.5" hidden="1" x14ac:dyDescent="0.25">
      <c r="A263" s="76" t="s">
        <v>706</v>
      </c>
      <c r="B263" s="7" t="s">
        <v>707</v>
      </c>
      <c r="C263" s="8"/>
      <c r="D263" s="9"/>
      <c r="E263" s="9"/>
      <c r="F263" s="8"/>
      <c r="G263" s="9"/>
      <c r="H263" s="10"/>
    </row>
    <row r="264" spans="1:8" customFormat="1" ht="31.5" hidden="1" x14ac:dyDescent="0.25">
      <c r="A264" s="76" t="s">
        <v>708</v>
      </c>
      <c r="B264" s="7" t="s">
        <v>709</v>
      </c>
      <c r="C264" s="8"/>
      <c r="D264" s="9"/>
      <c r="E264" s="9"/>
      <c r="F264" s="8"/>
      <c r="G264" s="9"/>
      <c r="H264" s="10"/>
    </row>
    <row r="265" spans="1:8" customFormat="1" ht="18.75" hidden="1" x14ac:dyDescent="0.25">
      <c r="A265" s="76"/>
      <c r="B265" s="369" t="s">
        <v>710</v>
      </c>
      <c r="C265" s="370"/>
      <c r="D265" s="370"/>
      <c r="E265" s="370"/>
      <c r="F265" s="370"/>
      <c r="G265" s="371"/>
      <c r="H265" s="10"/>
    </row>
    <row r="266" spans="1:8" customFormat="1" ht="15.75" hidden="1" x14ac:dyDescent="0.25">
      <c r="A266" s="76" t="s">
        <v>711</v>
      </c>
      <c r="B266" s="366" t="s">
        <v>712</v>
      </c>
      <c r="C266" s="367"/>
      <c r="D266" s="367"/>
      <c r="E266" s="367"/>
      <c r="F266" s="367"/>
      <c r="G266" s="368"/>
      <c r="H266" s="10"/>
    </row>
    <row r="267" spans="1:8" customFormat="1" ht="47.25" hidden="1" x14ac:dyDescent="0.25">
      <c r="A267" s="76" t="s">
        <v>713</v>
      </c>
      <c r="B267" s="7" t="s">
        <v>63</v>
      </c>
      <c r="C267" s="8"/>
      <c r="D267" s="9"/>
      <c r="E267" s="9"/>
      <c r="F267" s="8"/>
      <c r="G267" s="9"/>
      <c r="H267" s="10"/>
    </row>
    <row r="268" spans="1:8" customFormat="1" ht="47.25" hidden="1" x14ac:dyDescent="0.25">
      <c r="A268" s="76" t="s">
        <v>714</v>
      </c>
      <c r="B268" s="7" t="s">
        <v>65</v>
      </c>
      <c r="C268" s="8"/>
      <c r="D268" s="9"/>
      <c r="E268" s="9"/>
      <c r="F268" s="8"/>
      <c r="G268" s="9"/>
      <c r="H268" s="10"/>
    </row>
    <row r="269" spans="1:8" customFormat="1" ht="47.25" hidden="1" x14ac:dyDescent="0.25">
      <c r="A269" s="76" t="s">
        <v>715</v>
      </c>
      <c r="B269" s="7" t="s">
        <v>67</v>
      </c>
      <c r="C269" s="8"/>
      <c r="D269" s="9"/>
      <c r="E269" s="9"/>
      <c r="F269" s="8"/>
      <c r="G269" s="9"/>
      <c r="H269" s="10"/>
    </row>
    <row r="270" spans="1:8" customFormat="1" ht="47.25" hidden="1" x14ac:dyDescent="0.25">
      <c r="A270" s="76" t="s">
        <v>716</v>
      </c>
      <c r="B270" s="7" t="s">
        <v>69</v>
      </c>
      <c r="C270" s="8"/>
      <c r="D270" s="9"/>
      <c r="E270" s="9"/>
      <c r="F270" s="8"/>
      <c r="G270" s="9"/>
      <c r="H270" s="10"/>
    </row>
    <row r="271" spans="1:8" customFormat="1" ht="47.25" hidden="1" x14ac:dyDescent="0.25">
      <c r="A271" s="76" t="s">
        <v>717</v>
      </c>
      <c r="B271" s="7" t="s">
        <v>71</v>
      </c>
      <c r="C271" s="8"/>
      <c r="D271" s="9"/>
      <c r="E271" s="9"/>
      <c r="F271" s="8"/>
      <c r="G271" s="9"/>
      <c r="H271" s="10"/>
    </row>
    <row r="272" spans="1:8" customFormat="1" ht="47.25" hidden="1" x14ac:dyDescent="0.25">
      <c r="A272" s="76" t="s">
        <v>718</v>
      </c>
      <c r="B272" s="7" t="s">
        <v>73</v>
      </c>
      <c r="C272" s="8"/>
      <c r="D272" s="9"/>
      <c r="E272" s="9"/>
      <c r="F272" s="8"/>
      <c r="G272" s="9"/>
      <c r="H272" s="10"/>
    </row>
    <row r="273" spans="1:13" ht="47.25" hidden="1" x14ac:dyDescent="0.25">
      <c r="A273" s="76" t="s">
        <v>719</v>
      </c>
      <c r="B273" s="7" t="s">
        <v>75</v>
      </c>
      <c r="C273" s="8"/>
      <c r="D273" s="9"/>
      <c r="E273" s="9"/>
      <c r="F273" s="8"/>
      <c r="G273" s="9"/>
      <c r="H273" s="10"/>
      <c r="I273"/>
      <c r="J273"/>
      <c r="K273"/>
      <c r="L273"/>
      <c r="M273"/>
    </row>
    <row r="274" spans="1:13" ht="78.75" hidden="1" x14ac:dyDescent="0.25">
      <c r="A274" s="76" t="s">
        <v>720</v>
      </c>
      <c r="B274" s="7" t="s">
        <v>721</v>
      </c>
      <c r="C274" s="8"/>
      <c r="D274" s="9"/>
      <c r="E274" s="9"/>
      <c r="F274" s="8"/>
      <c r="G274" s="9"/>
      <c r="H274" s="10"/>
      <c r="I274"/>
      <c r="J274"/>
      <c r="K274"/>
      <c r="L274"/>
      <c r="M274"/>
    </row>
    <row r="275" spans="1:13" ht="47.25" hidden="1" x14ac:dyDescent="0.25">
      <c r="A275" s="76" t="s">
        <v>722</v>
      </c>
      <c r="B275" s="7" t="s">
        <v>723</v>
      </c>
      <c r="C275" s="8"/>
      <c r="D275" s="9"/>
      <c r="E275" s="9"/>
      <c r="F275" s="8"/>
      <c r="G275" s="9"/>
      <c r="H275" s="10"/>
      <c r="I275"/>
      <c r="J275"/>
      <c r="K275"/>
      <c r="L275"/>
      <c r="M275"/>
    </row>
    <row r="276" spans="1:13" ht="47.25" hidden="1" x14ac:dyDescent="0.25">
      <c r="A276" s="76" t="s">
        <v>724</v>
      </c>
      <c r="B276" s="7" t="s">
        <v>443</v>
      </c>
      <c r="C276" s="8"/>
      <c r="D276" s="9"/>
      <c r="E276" s="9"/>
      <c r="F276" s="8"/>
      <c r="G276" s="9"/>
      <c r="H276" s="10"/>
      <c r="I276"/>
      <c r="J276"/>
      <c r="K276"/>
      <c r="L276"/>
      <c r="M276"/>
    </row>
    <row r="277" spans="1:13" ht="31.5" hidden="1" x14ac:dyDescent="0.25">
      <c r="A277" s="76" t="s">
        <v>725</v>
      </c>
      <c r="B277" s="7" t="s">
        <v>83</v>
      </c>
      <c r="C277" s="8"/>
      <c r="D277" s="9"/>
      <c r="E277" s="9"/>
      <c r="F277" s="8"/>
      <c r="G277" s="9"/>
      <c r="H277" s="10"/>
      <c r="I277"/>
      <c r="J277"/>
      <c r="K277"/>
      <c r="L277"/>
      <c r="M277"/>
    </row>
    <row r="278" spans="1:13" ht="31.5" hidden="1" x14ac:dyDescent="0.25">
      <c r="A278" s="76" t="s">
        <v>726</v>
      </c>
      <c r="B278" s="7" t="s">
        <v>85</v>
      </c>
      <c r="C278" s="8"/>
      <c r="D278" s="9"/>
      <c r="E278" s="9"/>
      <c r="F278" s="8"/>
      <c r="G278" s="9"/>
      <c r="H278" s="10"/>
      <c r="I278"/>
      <c r="J278"/>
      <c r="K278"/>
      <c r="L278"/>
      <c r="M278"/>
    </row>
    <row r="279" spans="1:13" ht="31.5" hidden="1" x14ac:dyDescent="0.25">
      <c r="A279" s="76" t="s">
        <v>727</v>
      </c>
      <c r="B279" s="7" t="s">
        <v>87</v>
      </c>
      <c r="C279" s="8"/>
      <c r="D279" s="9"/>
      <c r="E279" s="9"/>
      <c r="F279" s="8"/>
      <c r="G279" s="9"/>
      <c r="H279" s="10"/>
      <c r="I279"/>
      <c r="J279"/>
      <c r="K279"/>
      <c r="L279"/>
      <c r="M279"/>
    </row>
    <row r="280" spans="1:13" ht="31.5" hidden="1" x14ac:dyDescent="0.25">
      <c r="A280" s="76" t="s">
        <v>728</v>
      </c>
      <c r="B280" s="7" t="s">
        <v>89</v>
      </c>
      <c r="C280" s="8"/>
      <c r="D280" s="9"/>
      <c r="E280" s="9"/>
      <c r="F280" s="8"/>
      <c r="G280" s="9"/>
      <c r="H280" s="10"/>
      <c r="I280"/>
      <c r="J280"/>
      <c r="K280"/>
      <c r="L280"/>
      <c r="M280"/>
    </row>
    <row r="281" spans="1:13" ht="21" x14ac:dyDescent="0.25">
      <c r="A281" s="243"/>
      <c r="B281" s="404" t="s">
        <v>729</v>
      </c>
      <c r="C281" s="405"/>
      <c r="D281" s="406"/>
      <c r="E281" s="405"/>
      <c r="F281" s="405"/>
      <c r="G281" s="407"/>
      <c r="H281" s="1">
        <f>H285+H294+H300+H307+H311</f>
        <v>22</v>
      </c>
      <c r="I281" s="1">
        <f>I285+I294+I300+I307+I311</f>
        <v>22</v>
      </c>
    </row>
    <row r="282" spans="1:13" ht="15.75" hidden="1" x14ac:dyDescent="0.25">
      <c r="A282" s="76" t="s">
        <v>730</v>
      </c>
      <c r="B282" s="366" t="s">
        <v>731</v>
      </c>
      <c r="C282" s="367"/>
      <c r="D282" s="367"/>
      <c r="E282" s="367"/>
      <c r="F282" s="367"/>
      <c r="G282" s="368"/>
      <c r="H282" s="10"/>
      <c r="I282"/>
      <c r="J282"/>
      <c r="K282"/>
      <c r="L282"/>
      <c r="M282"/>
    </row>
    <row r="283" spans="1:13" ht="31.5" hidden="1" x14ac:dyDescent="0.25">
      <c r="A283" s="76" t="s">
        <v>732</v>
      </c>
      <c r="B283" s="7" t="s">
        <v>733</v>
      </c>
      <c r="C283" s="8"/>
      <c r="D283" s="9"/>
      <c r="E283" s="9"/>
      <c r="F283" s="8"/>
      <c r="G283" s="9"/>
      <c r="H283" s="10"/>
      <c r="I283"/>
      <c r="J283"/>
      <c r="K283"/>
      <c r="L283"/>
      <c r="M283"/>
    </row>
    <row r="284" spans="1:13" ht="47.25" hidden="1" x14ac:dyDescent="0.25">
      <c r="A284" s="76" t="s">
        <v>734</v>
      </c>
      <c r="B284" s="7" t="s">
        <v>735</v>
      </c>
      <c r="C284" s="8"/>
      <c r="D284" s="9"/>
      <c r="E284" s="9"/>
      <c r="F284" s="8"/>
      <c r="G284" s="9"/>
      <c r="H284" s="10"/>
      <c r="I284"/>
      <c r="J284"/>
      <c r="K284"/>
      <c r="L284"/>
      <c r="M284"/>
    </row>
    <row r="285" spans="1:13" ht="36.950000000000003" customHeight="1" x14ac:dyDescent="0.25">
      <c r="A285" s="243" t="s">
        <v>736</v>
      </c>
      <c r="B285" s="354" t="s">
        <v>737</v>
      </c>
      <c r="C285" s="355"/>
      <c r="D285" s="400"/>
      <c r="E285" s="355"/>
      <c r="F285" s="355"/>
      <c r="G285" s="356"/>
      <c r="H285" s="288">
        <f>SUM(D286:D293)</f>
        <v>4</v>
      </c>
      <c r="I285" s="288">
        <f>COUNT(D286:D293)*2</f>
        <v>4</v>
      </c>
    </row>
    <row r="286" spans="1:13" ht="60" x14ac:dyDescent="0.25">
      <c r="A286" s="243" t="s">
        <v>738</v>
      </c>
      <c r="B286" s="31" t="s">
        <v>739</v>
      </c>
      <c r="C286" s="33" t="s">
        <v>2622</v>
      </c>
      <c r="D286" s="196">
        <v>2</v>
      </c>
      <c r="E286" s="9" t="s">
        <v>100</v>
      </c>
      <c r="F286" s="8" t="s">
        <v>1798</v>
      </c>
      <c r="G286" s="230"/>
      <c r="H286" s="1"/>
      <c r="I286" s="2"/>
    </row>
    <row r="287" spans="1:13" ht="30" hidden="1" x14ac:dyDescent="0.25">
      <c r="A287" s="115"/>
      <c r="B287" s="7"/>
      <c r="C287" s="33" t="s">
        <v>2091</v>
      </c>
      <c r="D287" s="196"/>
      <c r="E287" s="9" t="s">
        <v>100</v>
      </c>
      <c r="F287" s="8" t="s">
        <v>743</v>
      </c>
      <c r="G287" s="13"/>
      <c r="H287" s="1"/>
      <c r="I287" s="2"/>
      <c r="J287"/>
      <c r="K287"/>
      <c r="L287"/>
      <c r="M287"/>
    </row>
    <row r="288" spans="1:13" ht="45" hidden="1" x14ac:dyDescent="0.25">
      <c r="A288" s="115"/>
      <c r="B288" s="7"/>
      <c r="C288" s="33" t="s">
        <v>744</v>
      </c>
      <c r="D288" s="196"/>
      <c r="E288" s="9" t="s">
        <v>100</v>
      </c>
      <c r="F288" s="8" t="s">
        <v>745</v>
      </c>
      <c r="G288" s="13"/>
      <c r="H288" s="1"/>
      <c r="I288" s="2"/>
      <c r="J288"/>
      <c r="K288"/>
      <c r="L288"/>
      <c r="M288"/>
    </row>
    <row r="289" spans="1:13" ht="45" hidden="1" x14ac:dyDescent="0.25">
      <c r="A289" s="115"/>
      <c r="B289" s="7"/>
      <c r="C289" s="33" t="s">
        <v>746</v>
      </c>
      <c r="D289" s="196"/>
      <c r="E289" s="9" t="s">
        <v>100</v>
      </c>
      <c r="F289" s="8" t="s">
        <v>747</v>
      </c>
      <c r="G289" s="13"/>
      <c r="H289" s="1"/>
      <c r="I289" s="2"/>
      <c r="J289"/>
      <c r="K289"/>
      <c r="L289"/>
      <c r="M289"/>
    </row>
    <row r="290" spans="1:13" ht="60" hidden="1" x14ac:dyDescent="0.25">
      <c r="A290" s="115"/>
      <c r="B290" s="7"/>
      <c r="C290" s="11" t="s">
        <v>2092</v>
      </c>
      <c r="D290" s="196"/>
      <c r="E290" s="9" t="s">
        <v>100</v>
      </c>
      <c r="F290" s="8"/>
      <c r="G290" s="13"/>
      <c r="H290" s="1"/>
      <c r="I290" s="2"/>
      <c r="J290"/>
      <c r="K290"/>
      <c r="L290"/>
      <c r="M290"/>
    </row>
    <row r="291" spans="1:13" ht="47.25" hidden="1" x14ac:dyDescent="0.25">
      <c r="A291" s="115" t="s">
        <v>749</v>
      </c>
      <c r="B291" s="7" t="s">
        <v>2093</v>
      </c>
      <c r="C291" s="33" t="s">
        <v>2094</v>
      </c>
      <c r="D291" s="199"/>
      <c r="E291" s="42" t="s">
        <v>125</v>
      </c>
      <c r="F291" s="8" t="s">
        <v>752</v>
      </c>
      <c r="G291" s="13"/>
      <c r="H291" s="1"/>
      <c r="I291" s="2"/>
      <c r="J291"/>
      <c r="K291"/>
      <c r="L291"/>
      <c r="M291"/>
    </row>
    <row r="292" spans="1:13" ht="30" hidden="1" x14ac:dyDescent="0.25">
      <c r="A292" s="115"/>
      <c r="B292" s="7"/>
      <c r="C292" s="33" t="s">
        <v>2095</v>
      </c>
      <c r="D292" s="199"/>
      <c r="E292" s="42" t="s">
        <v>125</v>
      </c>
      <c r="F292" s="11"/>
      <c r="G292" s="13"/>
      <c r="H292" s="1"/>
      <c r="I292" s="2"/>
      <c r="J292"/>
      <c r="K292"/>
      <c r="L292"/>
      <c r="M292"/>
    </row>
    <row r="293" spans="1:13" ht="31.5" x14ac:dyDescent="0.25">
      <c r="A293" s="243" t="s">
        <v>755</v>
      </c>
      <c r="B293" s="7" t="s">
        <v>756</v>
      </c>
      <c r="C293" s="67" t="s">
        <v>2096</v>
      </c>
      <c r="D293" s="196">
        <v>2</v>
      </c>
      <c r="E293" s="42" t="s">
        <v>205</v>
      </c>
      <c r="F293" s="8" t="s">
        <v>2097</v>
      </c>
      <c r="G293" s="230"/>
      <c r="H293" s="1"/>
      <c r="I293" s="2"/>
    </row>
    <row r="294" spans="1:13" ht="36.950000000000003" customHeight="1" x14ac:dyDescent="0.25">
      <c r="A294" s="243" t="s">
        <v>762</v>
      </c>
      <c r="B294" s="354" t="s">
        <v>763</v>
      </c>
      <c r="C294" s="355"/>
      <c r="D294" s="400"/>
      <c r="E294" s="355"/>
      <c r="F294" s="355"/>
      <c r="G294" s="356"/>
      <c r="H294" s="288">
        <f>SUM(D295:D298)</f>
        <v>2</v>
      </c>
      <c r="I294" s="288">
        <f>COUNT(D295:D298)*2</f>
        <v>2</v>
      </c>
    </row>
    <row r="295" spans="1:13" ht="47.25" x14ac:dyDescent="0.25">
      <c r="A295" s="243" t="s">
        <v>764</v>
      </c>
      <c r="B295" s="7" t="s">
        <v>765</v>
      </c>
      <c r="C295" s="33" t="s">
        <v>2621</v>
      </c>
      <c r="D295" s="196">
        <v>2</v>
      </c>
      <c r="E295" s="122" t="s">
        <v>100</v>
      </c>
      <c r="F295" s="8"/>
      <c r="G295" s="230"/>
      <c r="H295" s="1"/>
      <c r="I295" s="2"/>
    </row>
    <row r="296" spans="1:13" ht="30" hidden="1" x14ac:dyDescent="0.25">
      <c r="A296" s="115"/>
      <c r="B296" s="7"/>
      <c r="C296" s="67" t="s">
        <v>2098</v>
      </c>
      <c r="D296" s="196"/>
      <c r="E296" s="122" t="s">
        <v>100</v>
      </c>
      <c r="F296" s="8"/>
      <c r="G296" s="13"/>
      <c r="H296" s="1"/>
      <c r="I296" s="2"/>
      <c r="J296"/>
      <c r="K296"/>
      <c r="L296"/>
      <c r="M296"/>
    </row>
    <row r="297" spans="1:13" ht="15.75" hidden="1" x14ac:dyDescent="0.25">
      <c r="A297" s="115"/>
      <c r="B297" s="7"/>
      <c r="C297" s="67" t="s">
        <v>766</v>
      </c>
      <c r="D297" s="196"/>
      <c r="E297" s="122" t="s">
        <v>100</v>
      </c>
      <c r="F297" s="8"/>
      <c r="G297" s="13"/>
      <c r="H297" s="1"/>
      <c r="I297" s="2"/>
      <c r="J297"/>
      <c r="K297"/>
      <c r="L297"/>
      <c r="M297"/>
    </row>
    <row r="298" spans="1:13" ht="31.5" hidden="1" x14ac:dyDescent="0.25">
      <c r="A298" s="115" t="s">
        <v>772</v>
      </c>
      <c r="B298" s="7" t="s">
        <v>773</v>
      </c>
      <c r="C298" s="67" t="s">
        <v>2099</v>
      </c>
      <c r="D298" s="196"/>
      <c r="E298" s="122" t="s">
        <v>127</v>
      </c>
      <c r="F298" s="8"/>
      <c r="G298" s="13"/>
      <c r="H298" s="1"/>
      <c r="I298" s="2"/>
      <c r="J298"/>
      <c r="K298"/>
      <c r="L298"/>
      <c r="M298"/>
    </row>
    <row r="299" spans="1:13" ht="30" hidden="1" x14ac:dyDescent="0.25">
      <c r="A299" s="115"/>
      <c r="B299" s="7"/>
      <c r="C299" s="67" t="s">
        <v>2100</v>
      </c>
      <c r="D299" s="196"/>
      <c r="E299" s="122"/>
      <c r="F299" s="8"/>
      <c r="G299" s="13"/>
      <c r="H299" s="1"/>
      <c r="I299" s="2"/>
      <c r="J299"/>
      <c r="K299"/>
      <c r="L299"/>
      <c r="M299"/>
    </row>
    <row r="300" spans="1:13" ht="36.950000000000003" customHeight="1" x14ac:dyDescent="0.25">
      <c r="A300" s="243" t="s">
        <v>776</v>
      </c>
      <c r="B300" s="354" t="s">
        <v>777</v>
      </c>
      <c r="C300" s="355"/>
      <c r="D300" s="400"/>
      <c r="E300" s="355"/>
      <c r="F300" s="355"/>
      <c r="G300" s="356"/>
      <c r="H300" s="288">
        <f>SUM(D301:D305)</f>
        <v>4</v>
      </c>
      <c r="I300" s="288">
        <f>COUNT(D301:D305)*2</f>
        <v>4</v>
      </c>
    </row>
    <row r="301" spans="1:13" ht="60" x14ac:dyDescent="0.25">
      <c r="A301" s="243" t="s">
        <v>778</v>
      </c>
      <c r="B301" s="8" t="s">
        <v>779</v>
      </c>
      <c r="C301" s="11" t="s">
        <v>780</v>
      </c>
      <c r="D301" s="196">
        <v>2</v>
      </c>
      <c r="E301" s="201" t="s">
        <v>125</v>
      </c>
      <c r="F301" s="8" t="s">
        <v>2101</v>
      </c>
      <c r="G301" s="230"/>
      <c r="H301" s="1"/>
      <c r="I301" s="2"/>
    </row>
    <row r="302" spans="1:13" ht="90" hidden="1" x14ac:dyDescent="0.25">
      <c r="A302" s="115"/>
      <c r="B302" s="8"/>
      <c r="C302" s="67" t="s">
        <v>2102</v>
      </c>
      <c r="D302" s="196"/>
      <c r="E302" s="122" t="s">
        <v>205</v>
      </c>
      <c r="F302" s="67" t="s">
        <v>2103</v>
      </c>
      <c r="G302" s="13"/>
      <c r="H302" s="1"/>
      <c r="I302" s="2"/>
      <c r="J302"/>
      <c r="K302"/>
      <c r="L302"/>
      <c r="M302"/>
    </row>
    <row r="303" spans="1:13" ht="30" hidden="1" x14ac:dyDescent="0.25">
      <c r="A303" s="115"/>
      <c r="B303" s="8"/>
      <c r="C303" s="67" t="s">
        <v>784</v>
      </c>
      <c r="D303" s="196"/>
      <c r="E303" s="122" t="s">
        <v>205</v>
      </c>
      <c r="F303" s="67" t="s">
        <v>785</v>
      </c>
      <c r="G303" s="13"/>
      <c r="H303" s="1"/>
      <c r="I303" s="2"/>
      <c r="J303"/>
      <c r="K303"/>
      <c r="L303"/>
      <c r="M303"/>
    </row>
    <row r="304" spans="1:13" ht="45" hidden="1" x14ac:dyDescent="0.25">
      <c r="A304" s="115"/>
      <c r="B304" s="8"/>
      <c r="C304" s="67" t="s">
        <v>786</v>
      </c>
      <c r="D304" s="199"/>
      <c r="E304" s="42" t="s">
        <v>125</v>
      </c>
      <c r="F304" s="11" t="s">
        <v>787</v>
      </c>
      <c r="G304" s="13"/>
      <c r="H304" s="1"/>
      <c r="I304" s="2"/>
      <c r="J304"/>
      <c r="K304"/>
      <c r="L304"/>
      <c r="M304"/>
    </row>
    <row r="305" spans="1:13" ht="30" x14ac:dyDescent="0.25">
      <c r="A305" s="243"/>
      <c r="B305" s="8"/>
      <c r="C305" s="202" t="s">
        <v>790</v>
      </c>
      <c r="D305" s="203">
        <v>2</v>
      </c>
      <c r="E305" s="103" t="s">
        <v>125</v>
      </c>
      <c r="F305" s="8"/>
      <c r="G305" s="230"/>
      <c r="H305" s="1"/>
      <c r="I305" s="2"/>
    </row>
    <row r="306" spans="1:13" ht="60" hidden="1" x14ac:dyDescent="0.25">
      <c r="A306" s="115" t="s">
        <v>791</v>
      </c>
      <c r="B306" s="8" t="s">
        <v>792</v>
      </c>
      <c r="C306" s="101"/>
      <c r="D306" s="103"/>
      <c r="E306" s="103"/>
      <c r="F306" s="67"/>
      <c r="G306" s="9"/>
      <c r="H306" s="10"/>
      <c r="I306"/>
      <c r="J306"/>
      <c r="K306"/>
      <c r="L306"/>
      <c r="M306"/>
    </row>
    <row r="307" spans="1:13" ht="36.950000000000003" customHeight="1" x14ac:dyDescent="0.25">
      <c r="A307" s="243" t="s">
        <v>800</v>
      </c>
      <c r="B307" s="354" t="s">
        <v>801</v>
      </c>
      <c r="C307" s="355"/>
      <c r="D307" s="400"/>
      <c r="E307" s="355"/>
      <c r="F307" s="355"/>
      <c r="G307" s="356"/>
      <c r="H307" s="288">
        <f>SUM(D309:D310)</f>
        <v>4</v>
      </c>
      <c r="I307" s="288">
        <f>COUNT(D309:D310)*2</f>
        <v>4</v>
      </c>
    </row>
    <row r="308" spans="1:13" ht="30" hidden="1" x14ac:dyDescent="0.25">
      <c r="A308" s="76" t="s">
        <v>802</v>
      </c>
      <c r="B308" s="8" t="s">
        <v>803</v>
      </c>
      <c r="C308" s="8"/>
      <c r="D308" s="9"/>
      <c r="E308" s="9"/>
      <c r="F308" s="8"/>
      <c r="G308" s="9"/>
      <c r="H308" s="10"/>
      <c r="I308"/>
      <c r="J308"/>
      <c r="K308"/>
      <c r="L308"/>
      <c r="M308"/>
    </row>
    <row r="309" spans="1:13" ht="45" x14ac:dyDescent="0.25">
      <c r="A309" s="243" t="s">
        <v>804</v>
      </c>
      <c r="B309" s="8" t="s">
        <v>805</v>
      </c>
      <c r="C309" s="33" t="s">
        <v>808</v>
      </c>
      <c r="D309" s="199">
        <v>2</v>
      </c>
      <c r="E309" s="42" t="s">
        <v>769</v>
      </c>
      <c r="F309" s="11" t="s">
        <v>809</v>
      </c>
      <c r="G309" s="230"/>
      <c r="H309" s="1"/>
      <c r="I309" s="2"/>
    </row>
    <row r="310" spans="1:13" ht="45" x14ac:dyDescent="0.25">
      <c r="A310" s="243" t="s">
        <v>810</v>
      </c>
      <c r="B310" s="8" t="s">
        <v>811</v>
      </c>
      <c r="C310" s="33" t="s">
        <v>812</v>
      </c>
      <c r="D310" s="199">
        <v>2</v>
      </c>
      <c r="E310" s="42" t="s">
        <v>125</v>
      </c>
      <c r="F310" s="11"/>
      <c r="G310" s="230"/>
      <c r="H310" s="1"/>
      <c r="I310" s="2"/>
    </row>
    <row r="311" spans="1:13" ht="36.950000000000003" customHeight="1" x14ac:dyDescent="0.25">
      <c r="A311" s="243" t="s">
        <v>823</v>
      </c>
      <c r="B311" s="354" t="s">
        <v>824</v>
      </c>
      <c r="C311" s="355"/>
      <c r="D311" s="400"/>
      <c r="E311" s="355"/>
      <c r="F311" s="355"/>
      <c r="G311" s="356"/>
      <c r="H311" s="288">
        <f>SUM(D312:D323)</f>
        <v>8</v>
      </c>
      <c r="I311" s="288">
        <f>COUNT(D312:D323)*2</f>
        <v>8</v>
      </c>
    </row>
    <row r="312" spans="1:13" ht="63" x14ac:dyDescent="0.25">
      <c r="A312" s="243" t="s">
        <v>825</v>
      </c>
      <c r="B312" s="7" t="s">
        <v>826</v>
      </c>
      <c r="C312" s="67" t="s">
        <v>827</v>
      </c>
      <c r="D312" s="196">
        <v>2</v>
      </c>
      <c r="E312" s="9" t="s">
        <v>100</v>
      </c>
      <c r="F312" s="8"/>
      <c r="G312" s="230"/>
      <c r="H312" s="1"/>
      <c r="I312" s="2"/>
    </row>
    <row r="313" spans="1:13" ht="30" hidden="1" x14ac:dyDescent="0.25">
      <c r="A313" s="115"/>
      <c r="B313" s="7"/>
      <c r="C313" s="67" t="s">
        <v>828</v>
      </c>
      <c r="D313" s="196"/>
      <c r="E313" s="9" t="s">
        <v>100</v>
      </c>
      <c r="F313" s="8"/>
      <c r="G313" s="13"/>
      <c r="H313" s="1"/>
      <c r="I313" s="2"/>
      <c r="J313"/>
      <c r="K313"/>
      <c r="L313"/>
      <c r="M313"/>
    </row>
    <row r="314" spans="1:13" ht="45" hidden="1" x14ac:dyDescent="0.25">
      <c r="A314" s="115"/>
      <c r="B314" s="7"/>
      <c r="C314" s="67" t="s">
        <v>829</v>
      </c>
      <c r="D314" s="196"/>
      <c r="E314" s="9" t="s">
        <v>100</v>
      </c>
      <c r="F314" s="8"/>
      <c r="G314" s="13"/>
      <c r="H314" s="1"/>
      <c r="I314" s="2"/>
      <c r="J314"/>
      <c r="K314"/>
      <c r="L314"/>
      <c r="M314"/>
    </row>
    <row r="315" spans="1:13" ht="45" hidden="1" x14ac:dyDescent="0.25">
      <c r="A315" s="115"/>
      <c r="B315" s="7"/>
      <c r="C315" s="67" t="s">
        <v>830</v>
      </c>
      <c r="D315" s="196"/>
      <c r="E315" s="9" t="s">
        <v>100</v>
      </c>
      <c r="F315" s="8"/>
      <c r="G315" s="13"/>
      <c r="H315" s="1"/>
      <c r="I315" s="2"/>
      <c r="J315"/>
      <c r="K315"/>
      <c r="L315"/>
      <c r="M315"/>
    </row>
    <row r="316" spans="1:13" ht="30" hidden="1" x14ac:dyDescent="0.25">
      <c r="A316" s="115"/>
      <c r="B316" s="7"/>
      <c r="C316" s="33" t="s">
        <v>831</v>
      </c>
      <c r="D316" s="196"/>
      <c r="E316" s="9" t="s">
        <v>100</v>
      </c>
      <c r="F316" s="8"/>
      <c r="G316" s="13"/>
      <c r="H316" s="1"/>
      <c r="I316" s="2"/>
      <c r="J316"/>
      <c r="K316"/>
      <c r="L316"/>
      <c r="M316"/>
    </row>
    <row r="317" spans="1:13" ht="45" x14ac:dyDescent="0.25">
      <c r="A317" s="243" t="s">
        <v>832</v>
      </c>
      <c r="B317" s="7" t="s">
        <v>833</v>
      </c>
      <c r="C317" s="33" t="s">
        <v>2619</v>
      </c>
      <c r="D317" s="199">
        <v>2</v>
      </c>
      <c r="E317" s="9" t="s">
        <v>100</v>
      </c>
      <c r="F317" s="8" t="s">
        <v>835</v>
      </c>
      <c r="G317" s="230"/>
      <c r="H317" s="1"/>
      <c r="I317" s="2"/>
    </row>
    <row r="318" spans="1:13" ht="30" hidden="1" x14ac:dyDescent="0.25">
      <c r="A318" s="115"/>
      <c r="B318" s="7"/>
      <c r="C318" s="33" t="s">
        <v>1811</v>
      </c>
      <c r="D318" s="199"/>
      <c r="E318" s="9" t="s">
        <v>100</v>
      </c>
      <c r="F318" s="8" t="s">
        <v>2104</v>
      </c>
      <c r="G318" s="13"/>
      <c r="H318" s="1"/>
      <c r="I318" s="2"/>
      <c r="J318"/>
      <c r="K318"/>
      <c r="L318"/>
      <c r="M318"/>
    </row>
    <row r="319" spans="1:13" ht="30" hidden="1" x14ac:dyDescent="0.25">
      <c r="A319" s="115"/>
      <c r="B319" s="7"/>
      <c r="C319" s="33" t="s">
        <v>836</v>
      </c>
      <c r="D319" s="199"/>
      <c r="E319" s="9" t="s">
        <v>127</v>
      </c>
      <c r="F319" s="33" t="s">
        <v>837</v>
      </c>
      <c r="G319" s="13"/>
      <c r="H319" s="1"/>
      <c r="I319" s="2"/>
      <c r="J319"/>
      <c r="K319"/>
      <c r="L319"/>
      <c r="M319"/>
    </row>
    <row r="320" spans="1:13" ht="30" hidden="1" x14ac:dyDescent="0.25">
      <c r="A320" s="115"/>
      <c r="B320" s="7"/>
      <c r="C320" s="36" t="s">
        <v>1813</v>
      </c>
      <c r="D320" s="199"/>
      <c r="E320" s="42" t="s">
        <v>125</v>
      </c>
      <c r="F320" s="33"/>
      <c r="G320" s="13"/>
      <c r="H320" s="1"/>
      <c r="I320" s="2"/>
      <c r="J320"/>
      <c r="K320"/>
      <c r="L320"/>
      <c r="M320"/>
    </row>
    <row r="321" spans="1:13" ht="45" x14ac:dyDescent="0.25">
      <c r="A321" s="243"/>
      <c r="B321" s="7"/>
      <c r="C321" s="33" t="s">
        <v>1814</v>
      </c>
      <c r="D321" s="199">
        <v>2</v>
      </c>
      <c r="E321" s="42" t="s">
        <v>514</v>
      </c>
      <c r="F321" s="8" t="s">
        <v>1815</v>
      </c>
      <c r="G321" s="230"/>
      <c r="H321" s="1"/>
      <c r="I321" s="2"/>
    </row>
    <row r="322" spans="1:13" ht="60" hidden="1" x14ac:dyDescent="0.25">
      <c r="A322" s="115"/>
      <c r="B322" s="7"/>
      <c r="C322" s="33" t="s">
        <v>838</v>
      </c>
      <c r="D322" s="199"/>
      <c r="E322" s="42" t="s">
        <v>125</v>
      </c>
      <c r="F322" s="8" t="s">
        <v>839</v>
      </c>
      <c r="G322" s="13" t="s">
        <v>2105</v>
      </c>
      <c r="H322" s="1"/>
      <c r="I322" s="2"/>
      <c r="J322"/>
      <c r="K322"/>
      <c r="L322"/>
      <c r="M322"/>
    </row>
    <row r="323" spans="1:13" ht="31.5" x14ac:dyDescent="0.25">
      <c r="A323" s="243" t="s">
        <v>840</v>
      </c>
      <c r="B323" s="7" t="s">
        <v>841</v>
      </c>
      <c r="C323" s="67" t="s">
        <v>2106</v>
      </c>
      <c r="D323" s="196">
        <v>2</v>
      </c>
      <c r="E323" s="9" t="s">
        <v>816</v>
      </c>
      <c r="F323" s="8"/>
      <c r="G323" s="230"/>
      <c r="H323" s="1"/>
      <c r="I323" s="2"/>
    </row>
    <row r="324" spans="1:13" ht="21" x14ac:dyDescent="0.25">
      <c r="A324" s="243"/>
      <c r="B324" s="404" t="s">
        <v>842</v>
      </c>
      <c r="C324" s="405"/>
      <c r="D324" s="406"/>
      <c r="E324" s="405"/>
      <c r="F324" s="405"/>
      <c r="G324" s="407"/>
      <c r="H324" s="1">
        <f>H334+H348</f>
        <v>8</v>
      </c>
      <c r="I324" s="1">
        <f>I334+I348</f>
        <v>8</v>
      </c>
    </row>
    <row r="325" spans="1:13" ht="15.75" hidden="1" x14ac:dyDescent="0.25">
      <c r="A325" s="76" t="s">
        <v>843</v>
      </c>
      <c r="B325" s="366" t="s">
        <v>844</v>
      </c>
      <c r="C325" s="367"/>
      <c r="D325" s="367"/>
      <c r="E325" s="367"/>
      <c r="F325" s="367"/>
      <c r="G325" s="368"/>
      <c r="H325" s="10"/>
      <c r="I325"/>
      <c r="J325"/>
      <c r="K325"/>
      <c r="L325"/>
      <c r="M325"/>
    </row>
    <row r="326" spans="1:13" ht="15.75" hidden="1" x14ac:dyDescent="0.25">
      <c r="A326" s="76" t="s">
        <v>845</v>
      </c>
      <c r="B326" s="7" t="s">
        <v>846</v>
      </c>
      <c r="C326" s="8"/>
      <c r="D326" s="9"/>
      <c r="E326" s="9"/>
      <c r="F326" s="8"/>
      <c r="G326" s="9"/>
      <c r="H326" s="10"/>
      <c r="I326"/>
      <c r="J326"/>
      <c r="K326"/>
      <c r="L326"/>
      <c r="M326"/>
    </row>
    <row r="327" spans="1:13" ht="31.5" hidden="1" x14ac:dyDescent="0.25">
      <c r="A327" s="76" t="s">
        <v>847</v>
      </c>
      <c r="B327" s="7" t="s">
        <v>848</v>
      </c>
      <c r="C327" s="8"/>
      <c r="D327" s="9"/>
      <c r="E327" s="9"/>
      <c r="F327" s="8"/>
      <c r="G327" s="9"/>
      <c r="H327" s="10"/>
      <c r="I327"/>
      <c r="J327"/>
      <c r="K327"/>
      <c r="L327"/>
      <c r="M327"/>
    </row>
    <row r="328" spans="1:13" ht="31.5" hidden="1" x14ac:dyDescent="0.25">
      <c r="A328" s="76" t="s">
        <v>849</v>
      </c>
      <c r="B328" s="7" t="s">
        <v>850</v>
      </c>
      <c r="C328" s="8"/>
      <c r="D328" s="9"/>
      <c r="E328" s="9"/>
      <c r="F328" s="8"/>
      <c r="G328" s="9"/>
      <c r="H328" s="10"/>
      <c r="I328"/>
      <c r="J328"/>
      <c r="K328"/>
      <c r="L328"/>
      <c r="M328"/>
    </row>
    <row r="329" spans="1:13" ht="30" hidden="1" x14ac:dyDescent="0.25">
      <c r="A329" s="76" t="s">
        <v>851</v>
      </c>
      <c r="B329" s="8" t="s">
        <v>852</v>
      </c>
      <c r="C329" s="8"/>
      <c r="D329" s="9"/>
      <c r="E329" s="9"/>
      <c r="F329" s="8"/>
      <c r="G329" s="9"/>
      <c r="H329" s="10"/>
      <c r="I329"/>
      <c r="J329"/>
      <c r="K329"/>
      <c r="L329"/>
      <c r="M329"/>
    </row>
    <row r="330" spans="1:13" ht="15.75" hidden="1" x14ac:dyDescent="0.25">
      <c r="A330" s="76" t="s">
        <v>853</v>
      </c>
      <c r="B330" s="366" t="s">
        <v>854</v>
      </c>
      <c r="C330" s="367"/>
      <c r="D330" s="367"/>
      <c r="E330" s="367"/>
      <c r="F330" s="367"/>
      <c r="G330" s="368"/>
      <c r="H330" s="10"/>
      <c r="I330"/>
      <c r="J330"/>
      <c r="K330"/>
      <c r="L330"/>
      <c r="M330"/>
    </row>
    <row r="331" spans="1:13" ht="31.5" hidden="1" x14ac:dyDescent="0.25">
      <c r="A331" s="76" t="s">
        <v>855</v>
      </c>
      <c r="B331" s="7" t="s">
        <v>856</v>
      </c>
      <c r="C331" s="8"/>
      <c r="D331" s="9"/>
      <c r="E331" s="9"/>
      <c r="F331" s="8"/>
      <c r="G331" s="9"/>
      <c r="H331" s="10"/>
      <c r="I331"/>
      <c r="J331"/>
      <c r="K331"/>
      <c r="L331"/>
      <c r="M331"/>
    </row>
    <row r="332" spans="1:13" ht="31.5" hidden="1" x14ac:dyDescent="0.25">
      <c r="A332" s="76" t="s">
        <v>857</v>
      </c>
      <c r="B332" s="7" t="s">
        <v>858</v>
      </c>
      <c r="C332" s="8"/>
      <c r="D332" s="9"/>
      <c r="E332" s="9"/>
      <c r="F332" s="8"/>
      <c r="G332" s="9"/>
      <c r="H332" s="10"/>
      <c r="I332"/>
      <c r="J332"/>
      <c r="K332"/>
      <c r="L332"/>
      <c r="M332"/>
    </row>
    <row r="333" spans="1:13" ht="47.25" hidden="1" x14ac:dyDescent="0.25">
      <c r="A333" s="76" t="s">
        <v>859</v>
      </c>
      <c r="B333" s="7" t="s">
        <v>860</v>
      </c>
      <c r="C333" s="8"/>
      <c r="D333" s="9"/>
      <c r="E333" s="9"/>
      <c r="F333" s="8"/>
      <c r="G333" s="9"/>
      <c r="H333" s="10"/>
      <c r="I333"/>
      <c r="J333"/>
      <c r="K333"/>
      <c r="L333"/>
      <c r="M333"/>
    </row>
    <row r="334" spans="1:13" ht="36.950000000000003" customHeight="1" x14ac:dyDescent="0.25">
      <c r="A334" s="243" t="s">
        <v>861</v>
      </c>
      <c r="B334" s="354" t="s">
        <v>862</v>
      </c>
      <c r="C334" s="355"/>
      <c r="D334" s="400"/>
      <c r="E334" s="355"/>
      <c r="F334" s="355"/>
      <c r="G334" s="356"/>
      <c r="H334" s="288">
        <f>SUM(D335:D341)</f>
        <v>4</v>
      </c>
      <c r="I334" s="288">
        <f>COUNT(D335:D341)*2</f>
        <v>4</v>
      </c>
    </row>
    <row r="335" spans="1:13" ht="45" x14ac:dyDescent="0.25">
      <c r="A335" s="243" t="s">
        <v>863</v>
      </c>
      <c r="B335" s="7" t="s">
        <v>864</v>
      </c>
      <c r="C335" s="8" t="s">
        <v>2107</v>
      </c>
      <c r="D335" s="196">
        <v>2</v>
      </c>
      <c r="E335" s="9" t="s">
        <v>19</v>
      </c>
      <c r="F335" s="8" t="s">
        <v>2108</v>
      </c>
      <c r="G335" s="230"/>
      <c r="H335" s="1"/>
      <c r="I335" s="2"/>
    </row>
    <row r="336" spans="1:13" ht="30" hidden="1" x14ac:dyDescent="0.25">
      <c r="A336" s="115"/>
      <c r="B336" s="7"/>
      <c r="C336" s="8" t="s">
        <v>2109</v>
      </c>
      <c r="D336" s="196"/>
      <c r="E336" s="9" t="s">
        <v>19</v>
      </c>
      <c r="F336" s="8" t="s">
        <v>2108</v>
      </c>
      <c r="G336" s="13"/>
      <c r="H336" s="1"/>
      <c r="I336" s="2"/>
      <c r="J336"/>
      <c r="K336"/>
      <c r="L336"/>
      <c r="M336"/>
    </row>
    <row r="337" spans="1:13" ht="30" hidden="1" x14ac:dyDescent="0.25">
      <c r="A337" s="115"/>
      <c r="B337" s="7"/>
      <c r="C337" s="8" t="s">
        <v>2110</v>
      </c>
      <c r="D337" s="196"/>
      <c r="E337" s="9" t="s">
        <v>19</v>
      </c>
      <c r="F337" s="8"/>
      <c r="G337" s="13"/>
      <c r="H337" s="1"/>
      <c r="I337" s="2"/>
      <c r="J337"/>
      <c r="K337"/>
      <c r="L337"/>
      <c r="M337"/>
    </row>
    <row r="338" spans="1:13" ht="30" hidden="1" x14ac:dyDescent="0.25">
      <c r="A338" s="115"/>
      <c r="B338" s="7"/>
      <c r="C338" s="8" t="s">
        <v>2111</v>
      </c>
      <c r="D338" s="196"/>
      <c r="E338" s="9" t="s">
        <v>19</v>
      </c>
      <c r="F338" s="8"/>
      <c r="G338" s="13"/>
      <c r="H338" s="1"/>
      <c r="I338" s="2"/>
      <c r="J338"/>
      <c r="K338"/>
      <c r="L338"/>
      <c r="M338"/>
    </row>
    <row r="339" spans="1:13" ht="45" x14ac:dyDescent="0.25">
      <c r="A339" s="243" t="s">
        <v>866</v>
      </c>
      <c r="B339" s="7" t="s">
        <v>867</v>
      </c>
      <c r="C339" s="69" t="s">
        <v>2112</v>
      </c>
      <c r="D339" s="196">
        <v>2</v>
      </c>
      <c r="E339" s="9" t="s">
        <v>19</v>
      </c>
      <c r="F339" s="8"/>
      <c r="G339" s="230"/>
      <c r="H339" s="1"/>
      <c r="I339" s="2"/>
    </row>
    <row r="340" spans="1:13" ht="30" hidden="1" x14ac:dyDescent="0.25">
      <c r="A340" s="115"/>
      <c r="B340" s="7"/>
      <c r="C340" s="8" t="s">
        <v>2113</v>
      </c>
      <c r="D340" s="196"/>
      <c r="E340" s="9" t="s">
        <v>19</v>
      </c>
      <c r="F340" s="8"/>
      <c r="G340" s="13"/>
      <c r="H340" s="1"/>
      <c r="I340" s="2"/>
      <c r="J340"/>
      <c r="K340"/>
      <c r="L340"/>
      <c r="M340"/>
    </row>
    <row r="341" spans="1:13" ht="45" hidden="1" x14ac:dyDescent="0.25">
      <c r="A341" s="115"/>
      <c r="B341" s="7"/>
      <c r="C341" s="8" t="s">
        <v>2114</v>
      </c>
      <c r="D341" s="196"/>
      <c r="E341" s="9" t="s">
        <v>19</v>
      </c>
      <c r="F341" s="8" t="s">
        <v>2115</v>
      </c>
      <c r="G341" s="13"/>
      <c r="H341" s="1"/>
      <c r="I341" s="2"/>
      <c r="J341"/>
      <c r="K341"/>
      <c r="L341"/>
      <c r="M341"/>
    </row>
    <row r="342" spans="1:13" ht="31.5" hidden="1" x14ac:dyDescent="0.25">
      <c r="A342" s="76" t="s">
        <v>868</v>
      </c>
      <c r="B342" s="7" t="s">
        <v>869</v>
      </c>
      <c r="C342" s="69"/>
      <c r="D342" s="9"/>
      <c r="E342" s="9"/>
      <c r="F342" s="8"/>
      <c r="G342" s="9"/>
      <c r="H342" s="10"/>
      <c r="I342"/>
      <c r="J342"/>
      <c r="K342"/>
      <c r="L342"/>
      <c r="M342"/>
    </row>
    <row r="343" spans="1:13" ht="47.25" hidden="1" x14ac:dyDescent="0.25">
      <c r="A343" s="76" t="s">
        <v>870</v>
      </c>
      <c r="B343" s="32" t="s">
        <v>871</v>
      </c>
      <c r="C343" s="8"/>
      <c r="D343" s="9"/>
      <c r="E343" s="9"/>
      <c r="F343" s="8"/>
      <c r="G343" s="9"/>
      <c r="H343" s="10"/>
      <c r="I343"/>
      <c r="J343"/>
      <c r="K343"/>
      <c r="L343"/>
      <c r="M343"/>
    </row>
    <row r="344" spans="1:13" ht="31.5" hidden="1" x14ac:dyDescent="0.25">
      <c r="A344" s="76" t="s">
        <v>872</v>
      </c>
      <c r="B344" s="7" t="s">
        <v>873</v>
      </c>
      <c r="C344" s="8"/>
      <c r="D344" s="9"/>
      <c r="E344" s="9"/>
      <c r="F344" s="8"/>
      <c r="G344" s="9"/>
      <c r="H344" s="10"/>
      <c r="I344"/>
      <c r="J344"/>
      <c r="K344"/>
      <c r="L344"/>
      <c r="M344"/>
    </row>
    <row r="345" spans="1:13" ht="47.25" hidden="1" x14ac:dyDescent="0.25">
      <c r="A345" s="76" t="s">
        <v>874</v>
      </c>
      <c r="B345" s="7" t="s">
        <v>875</v>
      </c>
      <c r="C345" s="8"/>
      <c r="D345" s="9"/>
      <c r="E345" s="9"/>
      <c r="F345" s="8"/>
      <c r="G345" s="9"/>
      <c r="H345" s="10"/>
      <c r="I345"/>
      <c r="J345"/>
      <c r="K345"/>
      <c r="L345"/>
      <c r="M345"/>
    </row>
    <row r="346" spans="1:13" ht="31.5" hidden="1" x14ac:dyDescent="0.25">
      <c r="A346" s="76" t="s">
        <v>876</v>
      </c>
      <c r="B346" s="7" t="s">
        <v>877</v>
      </c>
      <c r="C346" s="8"/>
      <c r="D346" s="9"/>
      <c r="E346" s="9"/>
      <c r="F346" s="8"/>
      <c r="G346" s="9"/>
      <c r="H346" s="10"/>
      <c r="I346"/>
      <c r="J346"/>
      <c r="K346"/>
      <c r="L346"/>
      <c r="M346"/>
    </row>
    <row r="347" spans="1:13" ht="31.5" hidden="1" x14ac:dyDescent="0.25">
      <c r="A347" s="76" t="s">
        <v>878</v>
      </c>
      <c r="B347" s="7" t="s">
        <v>879</v>
      </c>
      <c r="C347" s="8"/>
      <c r="D347" s="9"/>
      <c r="E347" s="9"/>
      <c r="F347" s="8"/>
      <c r="G347" s="9"/>
      <c r="H347" s="10"/>
      <c r="I347"/>
      <c r="J347"/>
      <c r="K347"/>
      <c r="L347"/>
      <c r="M347"/>
    </row>
    <row r="348" spans="1:13" ht="36.950000000000003" customHeight="1" x14ac:dyDescent="0.25">
      <c r="A348" s="243" t="s">
        <v>880</v>
      </c>
      <c r="B348" s="354" t="s">
        <v>881</v>
      </c>
      <c r="C348" s="355"/>
      <c r="D348" s="400"/>
      <c r="E348" s="355"/>
      <c r="F348" s="355"/>
      <c r="G348" s="356"/>
      <c r="H348" s="288">
        <f>SUM(D349:D352)</f>
        <v>4</v>
      </c>
      <c r="I348" s="288">
        <f>COUNT(D349:D352)*2</f>
        <v>4</v>
      </c>
    </row>
    <row r="349" spans="1:13" ht="31.5" x14ac:dyDescent="0.25">
      <c r="A349" s="243" t="s">
        <v>882</v>
      </c>
      <c r="B349" s="7" t="s">
        <v>883</v>
      </c>
      <c r="C349" s="8" t="s">
        <v>884</v>
      </c>
      <c r="D349" s="196">
        <v>2</v>
      </c>
      <c r="E349" s="9" t="s">
        <v>769</v>
      </c>
      <c r="F349" s="8"/>
      <c r="G349" s="230"/>
      <c r="H349" s="1"/>
      <c r="I349" s="2"/>
    </row>
    <row r="350" spans="1:13" ht="47.25" hidden="1" x14ac:dyDescent="0.25">
      <c r="A350" s="115" t="s">
        <v>885</v>
      </c>
      <c r="B350" s="7" t="s">
        <v>886</v>
      </c>
      <c r="C350" s="8" t="s">
        <v>2116</v>
      </c>
      <c r="D350" s="196"/>
      <c r="E350" s="9" t="s">
        <v>19</v>
      </c>
      <c r="F350" s="8"/>
      <c r="G350" s="13"/>
      <c r="H350" s="1"/>
      <c r="I350" s="2"/>
      <c r="J350"/>
      <c r="K350"/>
      <c r="L350"/>
      <c r="M350"/>
    </row>
    <row r="351" spans="1:13" ht="105" hidden="1" x14ac:dyDescent="0.25">
      <c r="A351" s="115" t="s">
        <v>888</v>
      </c>
      <c r="B351" s="7" t="s">
        <v>889</v>
      </c>
      <c r="C351" s="69" t="s">
        <v>1383</v>
      </c>
      <c r="D351" s="196"/>
      <c r="E351" s="9" t="s">
        <v>2117</v>
      </c>
      <c r="F351" s="8" t="s">
        <v>2118</v>
      </c>
      <c r="G351" s="13" t="s">
        <v>2119</v>
      </c>
      <c r="H351" s="1"/>
      <c r="I351" s="2"/>
      <c r="J351"/>
      <c r="K351"/>
      <c r="L351"/>
      <c r="M351"/>
    </row>
    <row r="352" spans="1:13" ht="31.5" x14ac:dyDescent="0.25">
      <c r="A352" s="243" t="s">
        <v>892</v>
      </c>
      <c r="B352" s="7" t="s">
        <v>893</v>
      </c>
      <c r="C352" s="8" t="s">
        <v>1384</v>
      </c>
      <c r="D352" s="196">
        <v>2</v>
      </c>
      <c r="E352" s="9" t="s">
        <v>100</v>
      </c>
      <c r="F352" s="8" t="s">
        <v>2120</v>
      </c>
      <c r="G352" s="230"/>
      <c r="H352" s="1"/>
      <c r="I352" s="2"/>
    </row>
    <row r="353" spans="1:13" ht="21" x14ac:dyDescent="0.25">
      <c r="A353" s="243"/>
      <c r="B353" s="404" t="s">
        <v>900</v>
      </c>
      <c r="C353" s="405"/>
      <c r="D353" s="406"/>
      <c r="E353" s="405"/>
      <c r="F353" s="405"/>
      <c r="G353" s="407"/>
      <c r="H353" s="1">
        <f>H354+H358+H361+H365</f>
        <v>8</v>
      </c>
      <c r="I353" s="1">
        <f>I354+I358+I361+I365</f>
        <v>8</v>
      </c>
    </row>
    <row r="354" spans="1:13" ht="36.950000000000003" customHeight="1" x14ac:dyDescent="0.25">
      <c r="A354" s="243" t="s">
        <v>901</v>
      </c>
      <c r="B354" s="354" t="s">
        <v>902</v>
      </c>
      <c r="C354" s="355"/>
      <c r="D354" s="400"/>
      <c r="E354" s="355"/>
      <c r="F354" s="355"/>
      <c r="G354" s="356"/>
      <c r="H354" s="288">
        <f>SUM(D355:D356)</f>
        <v>4</v>
      </c>
      <c r="I354" s="288">
        <f>COUNT(D355:D356)*2</f>
        <v>4</v>
      </c>
    </row>
    <row r="355" spans="1:13" ht="30" x14ac:dyDescent="0.25">
      <c r="A355" s="243" t="s">
        <v>903</v>
      </c>
      <c r="B355" s="8" t="s">
        <v>904</v>
      </c>
      <c r="C355" s="36" t="s">
        <v>2121</v>
      </c>
      <c r="D355" s="196">
        <v>2</v>
      </c>
      <c r="E355" s="9" t="s">
        <v>375</v>
      </c>
      <c r="F355" s="8"/>
      <c r="G355" s="230"/>
      <c r="H355" s="1"/>
      <c r="I355" s="2"/>
    </row>
    <row r="356" spans="1:13" ht="18.75" x14ac:dyDescent="0.25">
      <c r="A356" s="243"/>
      <c r="B356" s="8"/>
      <c r="C356" s="36" t="s">
        <v>2122</v>
      </c>
      <c r="D356" s="196">
        <v>2</v>
      </c>
      <c r="E356" s="9" t="s">
        <v>375</v>
      </c>
      <c r="F356" s="8"/>
      <c r="G356" s="230"/>
      <c r="H356" s="1"/>
      <c r="I356" s="2"/>
    </row>
    <row r="357" spans="1:13" ht="21" hidden="1" customHeight="1" x14ac:dyDescent="0.25">
      <c r="A357" s="76" t="s">
        <v>907</v>
      </c>
      <c r="B357" s="8" t="s">
        <v>908</v>
      </c>
      <c r="C357" s="8"/>
      <c r="D357" s="9"/>
      <c r="E357" s="9"/>
      <c r="F357" s="8"/>
      <c r="G357" s="9"/>
      <c r="H357" s="10"/>
      <c r="I357"/>
      <c r="J357"/>
      <c r="K357"/>
      <c r="L357"/>
      <c r="M357"/>
    </row>
    <row r="358" spans="1:13" ht="36.950000000000003" customHeight="1" x14ac:dyDescent="0.25">
      <c r="A358" s="243" t="s">
        <v>909</v>
      </c>
      <c r="B358" s="354" t="s">
        <v>910</v>
      </c>
      <c r="C358" s="355"/>
      <c r="D358" s="400"/>
      <c r="E358" s="355"/>
      <c r="F358" s="355"/>
      <c r="G358" s="356"/>
      <c r="H358" s="288">
        <f>SUM(D359)</f>
        <v>2</v>
      </c>
      <c r="I358" s="288">
        <f>COUNT(D359)*2</f>
        <v>2</v>
      </c>
    </row>
    <row r="359" spans="1:13" ht="30" x14ac:dyDescent="0.25">
      <c r="A359" s="243" t="s">
        <v>911</v>
      </c>
      <c r="B359" s="8" t="s">
        <v>912</v>
      </c>
      <c r="C359" s="36" t="s">
        <v>2123</v>
      </c>
      <c r="D359" s="196">
        <v>2</v>
      </c>
      <c r="E359" s="9" t="s">
        <v>375</v>
      </c>
      <c r="F359" s="8"/>
      <c r="G359" s="230"/>
      <c r="H359" s="1"/>
      <c r="I359" s="2"/>
    </row>
    <row r="360" spans="1:13" ht="23.25" hidden="1" customHeight="1" x14ac:dyDescent="0.25">
      <c r="A360" s="76" t="s">
        <v>916</v>
      </c>
      <c r="B360" s="8" t="s">
        <v>917</v>
      </c>
      <c r="C360" s="8"/>
      <c r="D360" s="9"/>
      <c r="E360" s="9"/>
      <c r="F360" s="8"/>
      <c r="G360" s="9"/>
      <c r="H360" s="10"/>
      <c r="I360"/>
      <c r="J360"/>
      <c r="K360"/>
      <c r="L360"/>
      <c r="M360"/>
    </row>
    <row r="361" spans="1:13" ht="36.950000000000003" customHeight="1" x14ac:dyDescent="0.25">
      <c r="A361" s="243" t="s">
        <v>918</v>
      </c>
      <c r="B361" s="354" t="s">
        <v>919</v>
      </c>
      <c r="C361" s="355"/>
      <c r="D361" s="400"/>
      <c r="E361" s="355"/>
      <c r="F361" s="355"/>
      <c r="G361" s="356"/>
      <c r="H361" s="288">
        <f>SUM(D362:D363)</f>
        <v>2</v>
      </c>
      <c r="I361" s="288">
        <f>COUNT(D362:D363)*2</f>
        <v>2</v>
      </c>
    </row>
    <row r="362" spans="1:13" ht="30" x14ac:dyDescent="0.25">
      <c r="A362" s="243" t="s">
        <v>920</v>
      </c>
      <c r="B362" s="8" t="s">
        <v>921</v>
      </c>
      <c r="C362" s="36" t="s">
        <v>2124</v>
      </c>
      <c r="D362" s="196">
        <v>2</v>
      </c>
      <c r="E362" s="9" t="s">
        <v>375</v>
      </c>
      <c r="F362" s="8"/>
      <c r="G362" s="230"/>
      <c r="H362" s="1"/>
      <c r="I362" s="2"/>
    </row>
    <row r="363" spans="1:13" ht="45" hidden="1" x14ac:dyDescent="0.25">
      <c r="A363" s="258"/>
      <c r="B363" s="8"/>
      <c r="C363" s="36" t="s">
        <v>2125</v>
      </c>
      <c r="D363" s="196"/>
      <c r="E363" s="9" t="s">
        <v>375</v>
      </c>
      <c r="F363" s="8"/>
      <c r="G363" s="230" t="s">
        <v>1329</v>
      </c>
      <c r="H363" s="235"/>
      <c r="I363" s="228"/>
      <c r="J363" s="228"/>
      <c r="K363" s="228"/>
      <c r="L363"/>
      <c r="M363"/>
    </row>
    <row r="364" spans="1:13" ht="45" hidden="1" x14ac:dyDescent="0.25">
      <c r="A364" s="76" t="s">
        <v>924</v>
      </c>
      <c r="B364" s="8" t="s">
        <v>925</v>
      </c>
      <c r="C364" s="8"/>
      <c r="D364" s="9"/>
      <c r="E364" s="9"/>
      <c r="F364" s="8"/>
      <c r="G364" s="9"/>
      <c r="H364" s="10"/>
      <c r="I364"/>
      <c r="J364"/>
      <c r="K364"/>
      <c r="L364"/>
      <c r="M364"/>
    </row>
    <row r="365" spans="1:13" hidden="1" x14ac:dyDescent="0.25">
      <c r="A365" s="76" t="s">
        <v>926</v>
      </c>
      <c r="B365" s="401" t="s">
        <v>927</v>
      </c>
      <c r="C365" s="402"/>
      <c r="D365" s="402"/>
      <c r="E365" s="402"/>
      <c r="F365" s="402"/>
      <c r="G365" s="403"/>
      <c r="H365" s="10">
        <f>SUM(D366)</f>
        <v>0</v>
      </c>
      <c r="I365">
        <f>COUNT(D366)*2</f>
        <v>0</v>
      </c>
      <c r="J365"/>
      <c r="K365"/>
      <c r="L365"/>
      <c r="M365"/>
    </row>
    <row r="366" spans="1:13" ht="20.25" hidden="1" customHeight="1" x14ac:dyDescent="0.25">
      <c r="A366" s="76" t="s">
        <v>928</v>
      </c>
      <c r="B366" s="8" t="s">
        <v>929</v>
      </c>
      <c r="C366" s="152" t="s">
        <v>2126</v>
      </c>
      <c r="D366" s="9"/>
      <c r="E366" s="9" t="s">
        <v>375</v>
      </c>
      <c r="F366" s="8"/>
      <c r="G366" s="9"/>
      <c r="H366" s="10"/>
      <c r="I366"/>
      <c r="J366"/>
      <c r="K366"/>
      <c r="L366"/>
      <c r="M366"/>
    </row>
    <row r="367" spans="1:13" ht="22.5" hidden="1" customHeight="1" x14ac:dyDescent="0.25">
      <c r="A367" s="76" t="s">
        <v>930</v>
      </c>
      <c r="B367" s="8" t="s">
        <v>931</v>
      </c>
      <c r="C367" s="8"/>
      <c r="D367" s="9"/>
      <c r="E367" s="9"/>
      <c r="F367" s="8"/>
      <c r="G367" s="9"/>
      <c r="H367" s="10"/>
      <c r="I367"/>
      <c r="J367"/>
      <c r="K367"/>
      <c r="L367"/>
      <c r="M367"/>
    </row>
    <row r="369" spans="1:7" ht="46.5" customHeight="1" x14ac:dyDescent="0.25">
      <c r="A369" s="357" t="s">
        <v>2127</v>
      </c>
      <c r="B369" s="357"/>
      <c r="C369" s="357"/>
    </row>
    <row r="370" spans="1:7" ht="72" x14ac:dyDescent="0.25">
      <c r="A370" s="249"/>
      <c r="B370" s="248" t="s">
        <v>2128</v>
      </c>
      <c r="C370" s="252">
        <f>D391</f>
        <v>100</v>
      </c>
    </row>
    <row r="371" spans="1:7" ht="26.25" customHeight="1" x14ac:dyDescent="0.25">
      <c r="A371" s="249"/>
      <c r="B371" s="358" t="s">
        <v>934</v>
      </c>
      <c r="C371" s="359"/>
    </row>
    <row r="372" spans="1:7" ht="26.25" x14ac:dyDescent="0.25">
      <c r="A372" s="249" t="s">
        <v>935</v>
      </c>
      <c r="B372" s="250" t="s">
        <v>936</v>
      </c>
      <c r="C372" s="251">
        <f>D383</f>
        <v>100</v>
      </c>
    </row>
    <row r="373" spans="1:7" ht="26.25" x14ac:dyDescent="0.25">
      <c r="A373" s="249" t="s">
        <v>937</v>
      </c>
      <c r="B373" s="250" t="s">
        <v>938</v>
      </c>
      <c r="C373" s="251">
        <f>D384</f>
        <v>100</v>
      </c>
    </row>
    <row r="374" spans="1:7" ht="26.25" x14ac:dyDescent="0.25">
      <c r="A374" s="249" t="s">
        <v>939</v>
      </c>
      <c r="B374" s="250" t="s">
        <v>940</v>
      </c>
      <c r="C374" s="251">
        <f>D385</f>
        <v>100</v>
      </c>
    </row>
    <row r="375" spans="1:7" ht="26.25" x14ac:dyDescent="0.25">
      <c r="A375" s="249" t="s">
        <v>941</v>
      </c>
      <c r="B375" s="250" t="s">
        <v>942</v>
      </c>
      <c r="C375" s="251">
        <f t="shared" ref="C375:C378" si="0">D386</f>
        <v>100</v>
      </c>
    </row>
    <row r="376" spans="1:7" ht="26.25" x14ac:dyDescent="0.25">
      <c r="A376" s="249" t="s">
        <v>943</v>
      </c>
      <c r="B376" s="250" t="s">
        <v>944</v>
      </c>
      <c r="C376" s="251">
        <f t="shared" si="0"/>
        <v>100</v>
      </c>
    </row>
    <row r="377" spans="1:7" ht="26.25" x14ac:dyDescent="0.25">
      <c r="A377" s="249" t="s">
        <v>945</v>
      </c>
      <c r="B377" s="250" t="s">
        <v>946</v>
      </c>
      <c r="C377" s="251">
        <f t="shared" si="0"/>
        <v>100</v>
      </c>
    </row>
    <row r="378" spans="1:7" ht="26.25" x14ac:dyDescent="0.25">
      <c r="A378" s="249" t="s">
        <v>947</v>
      </c>
      <c r="B378" s="250" t="s">
        <v>948</v>
      </c>
      <c r="C378" s="251">
        <f t="shared" si="0"/>
        <v>100</v>
      </c>
    </row>
    <row r="379" spans="1:7" ht="26.25" x14ac:dyDescent="0.25">
      <c r="A379" s="249" t="s">
        <v>949</v>
      </c>
      <c r="B379" s="250" t="s">
        <v>950</v>
      </c>
      <c r="C379" s="251">
        <f>D390</f>
        <v>100</v>
      </c>
    </row>
    <row r="380" spans="1:7" x14ac:dyDescent="0.25">
      <c r="A380" s="2"/>
      <c r="B380" s="111"/>
      <c r="C380" s="111"/>
      <c r="D380" s="301"/>
      <c r="E380" s="2"/>
      <c r="F380" s="111"/>
      <c r="G380" s="111">
        <v>0</v>
      </c>
    </row>
    <row r="381" spans="1:7" x14ac:dyDescent="0.25">
      <c r="A381" s="2"/>
      <c r="B381" s="111"/>
      <c r="C381" s="111"/>
      <c r="D381" s="301"/>
      <c r="E381" s="2"/>
      <c r="F381" s="111"/>
      <c r="G381" s="111">
        <v>1</v>
      </c>
    </row>
    <row r="382" spans="1:7" x14ac:dyDescent="0.25">
      <c r="A382" s="298"/>
      <c r="B382" s="298" t="s">
        <v>951</v>
      </c>
      <c r="C382" s="298" t="s">
        <v>952</v>
      </c>
      <c r="D382" s="301" t="s">
        <v>953</v>
      </c>
      <c r="E382" s="2"/>
      <c r="F382" s="111"/>
      <c r="G382" s="111">
        <v>2</v>
      </c>
    </row>
    <row r="383" spans="1:7" x14ac:dyDescent="0.25">
      <c r="A383" s="298" t="s">
        <v>935</v>
      </c>
      <c r="B383" s="298">
        <f>H4</f>
        <v>14</v>
      </c>
      <c r="C383" s="298">
        <f>I4</f>
        <v>14</v>
      </c>
      <c r="D383" s="301">
        <f>B383*100/C383</f>
        <v>100</v>
      </c>
      <c r="E383" s="2"/>
      <c r="F383" s="111"/>
      <c r="G383" s="111"/>
    </row>
    <row r="384" spans="1:7" x14ac:dyDescent="0.25">
      <c r="A384" s="298" t="s">
        <v>937</v>
      </c>
      <c r="B384" s="298">
        <f>H47</f>
        <v>4</v>
      </c>
      <c r="C384" s="298">
        <f>I47</f>
        <v>4</v>
      </c>
      <c r="D384" s="301">
        <f t="shared" ref="D384:D391" si="1">B384*100/C384</f>
        <v>100</v>
      </c>
      <c r="E384" s="2"/>
      <c r="F384" s="111"/>
      <c r="G384" s="111"/>
    </row>
    <row r="385" spans="1:13" s="41" customFormat="1" x14ac:dyDescent="0.25">
      <c r="A385" s="298" t="s">
        <v>939</v>
      </c>
      <c r="B385" s="298">
        <f>H73</f>
        <v>18</v>
      </c>
      <c r="C385" s="298">
        <f>I73</f>
        <v>18</v>
      </c>
      <c r="D385" s="301">
        <f t="shared" si="1"/>
        <v>100</v>
      </c>
      <c r="E385" s="2"/>
      <c r="F385" s="111"/>
      <c r="G385" s="286"/>
      <c r="H385" s="292"/>
      <c r="I385" s="292"/>
      <c r="J385" s="285"/>
      <c r="K385" s="285"/>
      <c r="L385" s="285"/>
      <c r="M385" s="285"/>
    </row>
    <row r="386" spans="1:13" s="41" customFormat="1" x14ac:dyDescent="0.25">
      <c r="A386" s="298" t="s">
        <v>941</v>
      </c>
      <c r="B386" s="298">
        <f>H116</f>
        <v>6</v>
      </c>
      <c r="C386" s="298">
        <f>I116</f>
        <v>6</v>
      </c>
      <c r="D386" s="301">
        <f t="shared" si="1"/>
        <v>100</v>
      </c>
      <c r="E386" s="2"/>
      <c r="F386" s="111"/>
      <c r="G386" s="286"/>
      <c r="H386" s="292"/>
      <c r="I386" s="292"/>
      <c r="J386" s="285"/>
      <c r="K386" s="285"/>
      <c r="L386" s="285"/>
      <c r="M386" s="285"/>
    </row>
    <row r="387" spans="1:13" s="41" customFormat="1" x14ac:dyDescent="0.25">
      <c r="A387" s="298" t="s">
        <v>943</v>
      </c>
      <c r="B387" s="298">
        <f>H176</f>
        <v>14</v>
      </c>
      <c r="C387" s="298">
        <f>I176</f>
        <v>14</v>
      </c>
      <c r="D387" s="301">
        <f t="shared" si="1"/>
        <v>100</v>
      </c>
      <c r="E387" s="2"/>
      <c r="F387" s="111"/>
      <c r="G387" s="286"/>
      <c r="H387" s="292"/>
      <c r="I387" s="292"/>
      <c r="J387" s="285"/>
      <c r="K387" s="285"/>
      <c r="L387" s="285"/>
      <c r="M387" s="285"/>
    </row>
    <row r="388" spans="1:13" x14ac:dyDescent="0.25">
      <c r="A388" s="298" t="s">
        <v>945</v>
      </c>
      <c r="B388" s="298">
        <f>H281</f>
        <v>22</v>
      </c>
      <c r="C388" s="298">
        <f>I281</f>
        <v>22</v>
      </c>
      <c r="D388" s="301">
        <f t="shared" si="1"/>
        <v>100</v>
      </c>
      <c r="E388" s="2"/>
      <c r="F388" s="111"/>
      <c r="G388" s="111"/>
    </row>
    <row r="389" spans="1:13" s="41" customFormat="1" x14ac:dyDescent="0.25">
      <c r="A389" s="298" t="s">
        <v>947</v>
      </c>
      <c r="B389" s="298">
        <f>H324</f>
        <v>8</v>
      </c>
      <c r="C389" s="298">
        <f>I324</f>
        <v>8</v>
      </c>
      <c r="D389" s="301">
        <f t="shared" si="1"/>
        <v>100</v>
      </c>
      <c r="E389" s="2"/>
      <c r="F389" s="111"/>
      <c r="G389" s="286"/>
      <c r="H389" s="292"/>
      <c r="I389" s="292"/>
      <c r="J389" s="285"/>
      <c r="K389" s="285"/>
      <c r="L389" s="285"/>
      <c r="M389" s="285"/>
    </row>
    <row r="390" spans="1:13" x14ac:dyDescent="0.25">
      <c r="A390" s="298" t="s">
        <v>949</v>
      </c>
      <c r="B390" s="298">
        <f>H353</f>
        <v>8</v>
      </c>
      <c r="C390" s="298">
        <f>I353</f>
        <v>8</v>
      </c>
      <c r="D390" s="301">
        <f t="shared" si="1"/>
        <v>100</v>
      </c>
      <c r="E390" s="2"/>
      <c r="F390" s="111"/>
      <c r="G390" s="111"/>
    </row>
    <row r="391" spans="1:13" x14ac:dyDescent="0.25">
      <c r="A391" s="298" t="s">
        <v>954</v>
      </c>
      <c r="B391" s="298">
        <f>SUM(B383:B390)</f>
        <v>94</v>
      </c>
      <c r="C391" s="298">
        <f>SUM(C383:C390)</f>
        <v>94</v>
      </c>
      <c r="D391" s="301">
        <f t="shared" si="1"/>
        <v>100</v>
      </c>
      <c r="E391" s="2"/>
      <c r="F391" s="111"/>
      <c r="G391" s="111"/>
    </row>
    <row r="392" spans="1:13" x14ac:dyDescent="0.25">
      <c r="A392" s="228"/>
      <c r="B392" s="231"/>
      <c r="C392" s="231"/>
      <c r="D392" s="236"/>
      <c r="E392" s="228"/>
      <c r="F392" s="231"/>
    </row>
    <row r="393" spans="1:13" x14ac:dyDescent="0.25">
      <c r="A393" s="228"/>
      <c r="B393" s="231"/>
      <c r="C393" s="231"/>
      <c r="D393" s="236"/>
      <c r="E393" s="228"/>
      <c r="F393" s="231"/>
    </row>
    <row r="394" spans="1:13" x14ac:dyDescent="0.25">
      <c r="A394" s="228"/>
      <c r="B394" s="231"/>
      <c r="C394" s="231"/>
      <c r="D394" s="236"/>
      <c r="E394" s="228"/>
      <c r="F394" s="231"/>
    </row>
    <row r="395" spans="1:13" x14ac:dyDescent="0.25">
      <c r="A395" s="228"/>
      <c r="B395" s="231"/>
      <c r="C395" s="231"/>
      <c r="D395" s="236"/>
      <c r="E395" s="228"/>
      <c r="F395" s="231"/>
    </row>
    <row r="396" spans="1:13" x14ac:dyDescent="0.25">
      <c r="A396" s="228"/>
      <c r="B396" s="231"/>
      <c r="C396" s="231"/>
      <c r="D396" s="236"/>
      <c r="E396" s="228"/>
      <c r="F396" s="231"/>
    </row>
    <row r="397" spans="1:13" x14ac:dyDescent="0.25">
      <c r="A397" s="228"/>
      <c r="B397" s="231"/>
      <c r="C397" s="231"/>
      <c r="D397" s="236"/>
      <c r="E397" s="228"/>
      <c r="F397" s="231"/>
    </row>
    <row r="398" spans="1:13" x14ac:dyDescent="0.25">
      <c r="A398" s="228"/>
      <c r="B398" s="231"/>
      <c r="C398" s="231"/>
      <c r="D398" s="236"/>
      <c r="E398" s="228"/>
      <c r="F398" s="231"/>
    </row>
    <row r="399" spans="1:13" x14ac:dyDescent="0.25">
      <c r="A399" s="228"/>
      <c r="B399" s="231"/>
      <c r="C399" s="231"/>
      <c r="D399" s="236"/>
      <c r="E399" s="228"/>
      <c r="F399" s="231"/>
    </row>
    <row r="400" spans="1:13" x14ac:dyDescent="0.25">
      <c r="A400" s="228"/>
      <c r="B400" s="231"/>
      <c r="C400" s="231"/>
      <c r="D400" s="236"/>
      <c r="E400" s="228"/>
      <c r="F400" s="231"/>
    </row>
    <row r="401" spans="1:6" x14ac:dyDescent="0.25">
      <c r="A401" s="228"/>
      <c r="B401" s="231"/>
      <c r="C401" s="231"/>
      <c r="D401" s="236"/>
      <c r="E401" s="228"/>
      <c r="F401" s="231"/>
    </row>
    <row r="402" spans="1:6" x14ac:dyDescent="0.25">
      <c r="A402" s="228"/>
      <c r="B402" s="231"/>
      <c r="C402" s="231"/>
      <c r="D402" s="236"/>
      <c r="E402" s="228"/>
      <c r="F402" s="231"/>
    </row>
    <row r="403" spans="1:6" x14ac:dyDescent="0.25">
      <c r="A403" s="228"/>
      <c r="B403" s="231"/>
      <c r="C403" s="231"/>
      <c r="D403" s="236"/>
      <c r="E403" s="228"/>
      <c r="F403" s="231"/>
    </row>
    <row r="404" spans="1:6" x14ac:dyDescent="0.25">
      <c r="A404" s="228"/>
      <c r="B404" s="231"/>
      <c r="C404" s="231"/>
      <c r="D404" s="236"/>
      <c r="E404" s="228"/>
      <c r="F404" s="231"/>
    </row>
    <row r="405" spans="1:6" x14ac:dyDescent="0.25">
      <c r="A405" s="228"/>
      <c r="B405" s="231"/>
      <c r="C405" s="231"/>
      <c r="D405" s="236"/>
      <c r="E405" s="228"/>
      <c r="F405" s="231"/>
    </row>
    <row r="406" spans="1:6" x14ac:dyDescent="0.25">
      <c r="A406" s="228"/>
      <c r="B406" s="231"/>
      <c r="C406" s="231"/>
      <c r="D406" s="236"/>
      <c r="E406" s="228"/>
      <c r="F406" s="231"/>
    </row>
    <row r="407" spans="1:6" x14ac:dyDescent="0.25">
      <c r="A407" s="228"/>
      <c r="B407" s="231"/>
      <c r="C407" s="231"/>
      <c r="D407" s="236"/>
      <c r="E407" s="228"/>
      <c r="F407" s="231"/>
    </row>
    <row r="408" spans="1:6" x14ac:dyDescent="0.25">
      <c r="A408" s="228"/>
      <c r="B408" s="231"/>
      <c r="C408" s="231"/>
      <c r="D408" s="236"/>
      <c r="E408" s="228"/>
      <c r="F408" s="231"/>
    </row>
    <row r="409" spans="1:6" x14ac:dyDescent="0.25">
      <c r="A409" s="228"/>
      <c r="B409" s="231"/>
      <c r="C409" s="231"/>
      <c r="D409" s="236"/>
      <c r="E409" s="228"/>
      <c r="F409" s="231"/>
    </row>
    <row r="410" spans="1:6" x14ac:dyDescent="0.25">
      <c r="A410" s="228"/>
      <c r="B410" s="231"/>
      <c r="C410" s="231"/>
      <c r="D410" s="236"/>
      <c r="E410" s="228"/>
      <c r="F410" s="231"/>
    </row>
    <row r="411" spans="1:6" x14ac:dyDescent="0.25">
      <c r="A411" s="228"/>
      <c r="B411" s="231"/>
      <c r="C411" s="231"/>
      <c r="D411" s="236"/>
      <c r="E411" s="228"/>
      <c r="F411" s="231"/>
    </row>
    <row r="412" spans="1:6" x14ac:dyDescent="0.25">
      <c r="A412" s="228"/>
      <c r="B412" s="231"/>
      <c r="C412" s="231"/>
      <c r="D412" s="236"/>
      <c r="E412" s="228"/>
      <c r="F412" s="231"/>
    </row>
    <row r="413" spans="1:6" x14ac:dyDescent="0.25">
      <c r="A413" s="228"/>
      <c r="B413" s="231"/>
      <c r="C413" s="231"/>
      <c r="D413" s="236"/>
      <c r="E413" s="228"/>
      <c r="F413" s="231"/>
    </row>
    <row r="414" spans="1:6" x14ac:dyDescent="0.25">
      <c r="A414" s="228"/>
      <c r="B414" s="231"/>
      <c r="C414" s="231"/>
      <c r="D414" s="236"/>
      <c r="E414" s="228"/>
      <c r="F414" s="231"/>
    </row>
    <row r="415" spans="1:6" x14ac:dyDescent="0.25">
      <c r="A415" s="228"/>
      <c r="B415" s="231"/>
      <c r="C415" s="231"/>
      <c r="D415" s="236"/>
      <c r="E415" s="228"/>
      <c r="F415" s="231"/>
    </row>
    <row r="416" spans="1:6" x14ac:dyDescent="0.25">
      <c r="A416" s="228"/>
      <c r="B416" s="231"/>
      <c r="C416" s="231"/>
      <c r="D416" s="236"/>
      <c r="E416" s="228"/>
      <c r="F416" s="231"/>
    </row>
    <row r="417" spans="1:6" x14ac:dyDescent="0.25">
      <c r="A417" s="228"/>
      <c r="B417" s="231"/>
      <c r="C417" s="231"/>
      <c r="D417" s="236"/>
      <c r="E417" s="228"/>
      <c r="F417" s="231"/>
    </row>
    <row r="418" spans="1:6" x14ac:dyDescent="0.25">
      <c r="A418" s="228"/>
      <c r="B418" s="231"/>
      <c r="C418" s="231"/>
      <c r="D418" s="236"/>
      <c r="E418" s="228"/>
      <c r="F418" s="231"/>
    </row>
    <row r="419" spans="1:6" x14ac:dyDescent="0.25">
      <c r="A419" s="228"/>
      <c r="B419" s="231"/>
      <c r="C419" s="231"/>
      <c r="D419" s="236"/>
      <c r="E419" s="228"/>
      <c r="F419" s="231"/>
    </row>
    <row r="420" spans="1:6" x14ac:dyDescent="0.25">
      <c r="A420" s="228"/>
      <c r="B420" s="231"/>
      <c r="C420" s="231"/>
      <c r="D420" s="236"/>
      <c r="E420" s="228"/>
      <c r="F420" s="231"/>
    </row>
    <row r="421" spans="1:6" x14ac:dyDescent="0.25">
      <c r="A421" s="228"/>
      <c r="B421" s="231"/>
      <c r="C421" s="231"/>
      <c r="D421" s="236"/>
      <c r="E421" s="228"/>
      <c r="F421" s="231"/>
    </row>
    <row r="422" spans="1:6" x14ac:dyDescent="0.25">
      <c r="A422" s="228"/>
      <c r="B422" s="231"/>
      <c r="C422" s="231"/>
      <c r="D422" s="236"/>
      <c r="E422" s="228"/>
      <c r="F422" s="231"/>
    </row>
    <row r="423" spans="1:6" x14ac:dyDescent="0.25">
      <c r="A423" s="228"/>
      <c r="B423" s="231"/>
      <c r="C423" s="231"/>
      <c r="D423" s="236"/>
      <c r="E423" s="228"/>
      <c r="F423" s="231"/>
    </row>
    <row r="424" spans="1:6" x14ac:dyDescent="0.25">
      <c r="A424" s="228"/>
      <c r="B424" s="231"/>
      <c r="C424" s="231"/>
      <c r="D424" s="236"/>
      <c r="E424" s="228"/>
      <c r="F424" s="231"/>
    </row>
    <row r="425" spans="1:6" x14ac:dyDescent="0.25">
      <c r="A425" s="228"/>
      <c r="B425" s="231"/>
      <c r="C425" s="231"/>
      <c r="D425" s="236"/>
      <c r="E425" s="228"/>
      <c r="F425" s="231"/>
    </row>
    <row r="426" spans="1:6" x14ac:dyDescent="0.25">
      <c r="A426" s="228"/>
      <c r="B426" s="231"/>
      <c r="C426" s="231"/>
      <c r="D426" s="236"/>
      <c r="E426" s="228"/>
      <c r="F426" s="231"/>
    </row>
    <row r="427" spans="1:6" x14ac:dyDescent="0.25">
      <c r="A427" s="228"/>
      <c r="B427" s="231"/>
      <c r="C427" s="231"/>
      <c r="D427" s="236"/>
      <c r="E427" s="228"/>
      <c r="F427" s="231"/>
    </row>
    <row r="428" spans="1:6" x14ac:dyDescent="0.25">
      <c r="A428" s="228"/>
      <c r="B428" s="231"/>
      <c r="C428" s="231"/>
      <c r="D428" s="236"/>
      <c r="E428" s="228"/>
      <c r="F428" s="231"/>
    </row>
    <row r="429" spans="1:6" x14ac:dyDescent="0.25">
      <c r="A429" s="228"/>
      <c r="B429" s="231"/>
      <c r="C429" s="231"/>
      <c r="D429" s="236"/>
      <c r="E429" s="228"/>
      <c r="F429" s="231"/>
    </row>
    <row r="430" spans="1:6" x14ac:dyDescent="0.25">
      <c r="A430" s="228"/>
      <c r="B430" s="231"/>
      <c r="C430" s="231"/>
      <c r="D430" s="236"/>
      <c r="E430" s="228"/>
      <c r="F430" s="231"/>
    </row>
    <row r="431" spans="1:6" x14ac:dyDescent="0.25">
      <c r="A431" s="228"/>
      <c r="B431" s="231"/>
      <c r="C431" s="231"/>
      <c r="D431" s="236"/>
      <c r="E431" s="228"/>
      <c r="F431" s="231"/>
    </row>
    <row r="432" spans="1:6" x14ac:dyDescent="0.25">
      <c r="A432" s="228"/>
      <c r="B432" s="231"/>
      <c r="C432" s="231"/>
      <c r="D432" s="236"/>
      <c r="E432" s="228"/>
      <c r="F432" s="231"/>
    </row>
    <row r="433" spans="1:6" x14ac:dyDescent="0.25">
      <c r="A433" s="228"/>
      <c r="B433" s="231"/>
      <c r="C433" s="231"/>
      <c r="D433" s="236"/>
      <c r="E433" s="228"/>
      <c r="F433" s="231"/>
    </row>
    <row r="434" spans="1:6" x14ac:dyDescent="0.25">
      <c r="A434" s="228"/>
      <c r="B434" s="231"/>
      <c r="C434" s="231"/>
      <c r="D434" s="236"/>
      <c r="E434" s="228"/>
      <c r="F434" s="231"/>
    </row>
    <row r="435" spans="1:6" x14ac:dyDescent="0.25">
      <c r="A435" s="228"/>
      <c r="B435" s="231"/>
      <c r="C435" s="231"/>
      <c r="D435" s="236"/>
      <c r="E435" s="228"/>
      <c r="F435" s="231"/>
    </row>
    <row r="436" spans="1:6" x14ac:dyDescent="0.25">
      <c r="A436" s="228"/>
      <c r="B436" s="231"/>
      <c r="C436" s="231"/>
      <c r="D436" s="236"/>
      <c r="E436" s="228"/>
      <c r="F436" s="231"/>
    </row>
    <row r="437" spans="1:6" x14ac:dyDescent="0.25">
      <c r="A437" s="228"/>
      <c r="B437" s="231"/>
      <c r="C437" s="231"/>
      <c r="D437" s="236"/>
      <c r="E437" s="228"/>
      <c r="F437" s="231"/>
    </row>
    <row r="438" spans="1:6" x14ac:dyDescent="0.25">
      <c r="A438" s="228"/>
      <c r="B438" s="231"/>
      <c r="C438" s="231"/>
      <c r="D438" s="236"/>
      <c r="E438" s="228"/>
      <c r="F438" s="231"/>
    </row>
    <row r="439" spans="1:6" x14ac:dyDescent="0.25">
      <c r="A439" s="228"/>
      <c r="B439" s="231"/>
      <c r="C439" s="231"/>
      <c r="D439" s="236"/>
      <c r="E439" s="228"/>
      <c r="F439" s="231"/>
    </row>
    <row r="440" spans="1:6" x14ac:dyDescent="0.25">
      <c r="A440" s="228"/>
      <c r="B440" s="231"/>
      <c r="C440" s="231"/>
      <c r="D440" s="236"/>
      <c r="E440" s="228"/>
      <c r="F440" s="231"/>
    </row>
    <row r="441" spans="1:6" x14ac:dyDescent="0.25">
      <c r="A441" s="228"/>
      <c r="B441" s="231"/>
      <c r="C441" s="231"/>
      <c r="D441" s="236"/>
      <c r="E441" s="228"/>
      <c r="F441" s="231"/>
    </row>
    <row r="442" spans="1:6" x14ac:dyDescent="0.25">
      <c r="A442" s="228"/>
      <c r="B442" s="231"/>
      <c r="C442" s="231"/>
      <c r="D442" s="236"/>
      <c r="E442" s="228"/>
      <c r="F442" s="231"/>
    </row>
    <row r="443" spans="1:6" x14ac:dyDescent="0.25">
      <c r="A443" s="228"/>
      <c r="B443" s="231"/>
      <c r="C443" s="231"/>
      <c r="D443" s="236"/>
      <c r="E443" s="228"/>
      <c r="F443" s="231"/>
    </row>
    <row r="444" spans="1:6" x14ac:dyDescent="0.25">
      <c r="A444" s="228"/>
      <c r="B444" s="231"/>
      <c r="C444" s="231"/>
      <c r="D444" s="236"/>
      <c r="E444" s="228"/>
      <c r="F444" s="231"/>
    </row>
    <row r="445" spans="1:6" x14ac:dyDescent="0.25">
      <c r="A445" s="228"/>
      <c r="B445" s="231"/>
      <c r="C445" s="231"/>
      <c r="D445" s="236"/>
      <c r="E445" s="228"/>
      <c r="F445" s="231"/>
    </row>
    <row r="446" spans="1:6" x14ac:dyDescent="0.25">
      <c r="A446" s="228"/>
      <c r="B446" s="231"/>
      <c r="C446" s="231"/>
      <c r="D446" s="236"/>
      <c r="E446" s="228"/>
      <c r="F446" s="231"/>
    </row>
    <row r="447" spans="1:6" x14ac:dyDescent="0.25">
      <c r="A447" s="228"/>
      <c r="B447" s="231"/>
      <c r="C447" s="231"/>
      <c r="D447" s="236"/>
      <c r="E447" s="228"/>
      <c r="F447" s="231"/>
    </row>
    <row r="448" spans="1:6" x14ac:dyDescent="0.25">
      <c r="A448" s="228"/>
      <c r="B448" s="231"/>
      <c r="C448" s="231"/>
      <c r="D448" s="236"/>
      <c r="E448" s="228"/>
      <c r="F448" s="231"/>
    </row>
    <row r="449" spans="1:6" x14ac:dyDescent="0.25">
      <c r="A449" s="228"/>
      <c r="B449" s="231"/>
      <c r="C449" s="231"/>
      <c r="D449" s="236"/>
      <c r="E449" s="228"/>
      <c r="F449" s="231"/>
    </row>
    <row r="450" spans="1:6" x14ac:dyDescent="0.25">
      <c r="A450" s="228"/>
      <c r="B450" s="231"/>
      <c r="C450" s="231"/>
      <c r="D450" s="236"/>
      <c r="E450" s="228"/>
      <c r="F450" s="231"/>
    </row>
    <row r="451" spans="1:6" x14ac:dyDescent="0.25">
      <c r="A451" s="228"/>
      <c r="B451" s="231"/>
      <c r="C451" s="231"/>
      <c r="D451" s="236"/>
      <c r="E451" s="228"/>
      <c r="F451" s="231"/>
    </row>
    <row r="452" spans="1:6" x14ac:dyDescent="0.25">
      <c r="A452" s="228"/>
      <c r="B452" s="231"/>
      <c r="C452" s="231"/>
      <c r="D452" s="236"/>
      <c r="E452" s="228"/>
      <c r="F452" s="231"/>
    </row>
    <row r="453" spans="1:6" x14ac:dyDescent="0.25">
      <c r="A453" s="228"/>
      <c r="B453" s="231"/>
      <c r="C453" s="231"/>
      <c r="D453" s="236"/>
      <c r="E453" s="228"/>
      <c r="F453" s="231"/>
    </row>
    <row r="454" spans="1:6" x14ac:dyDescent="0.25">
      <c r="A454" s="228"/>
      <c r="B454" s="231"/>
      <c r="C454" s="231"/>
      <c r="D454" s="236"/>
      <c r="E454" s="228"/>
      <c r="F454" s="231"/>
    </row>
    <row r="455" spans="1:6" x14ac:dyDescent="0.25">
      <c r="A455" s="228"/>
      <c r="B455" s="231"/>
      <c r="C455" s="231"/>
      <c r="D455" s="236"/>
      <c r="E455" s="228"/>
      <c r="F455" s="231"/>
    </row>
    <row r="456" spans="1:6" x14ac:dyDescent="0.25">
      <c r="A456" s="228"/>
      <c r="B456" s="231"/>
      <c r="C456" s="231"/>
      <c r="D456" s="236"/>
      <c r="E456" s="228"/>
      <c r="F456" s="231"/>
    </row>
    <row r="457" spans="1:6" x14ac:dyDescent="0.25">
      <c r="A457" s="228"/>
      <c r="B457" s="231"/>
      <c r="C457" s="231"/>
      <c r="D457" s="236"/>
      <c r="E457" s="228"/>
      <c r="F457" s="231"/>
    </row>
    <row r="458" spans="1:6" x14ac:dyDescent="0.25">
      <c r="A458" s="228"/>
      <c r="B458" s="231"/>
      <c r="C458" s="231"/>
      <c r="D458" s="236"/>
      <c r="E458" s="228"/>
      <c r="F458" s="231"/>
    </row>
    <row r="459" spans="1:6" x14ac:dyDescent="0.25">
      <c r="A459" s="228"/>
      <c r="B459" s="231"/>
      <c r="C459" s="231"/>
      <c r="D459" s="236"/>
      <c r="E459" s="228"/>
      <c r="F459" s="231"/>
    </row>
    <row r="460" spans="1:6" x14ac:dyDescent="0.25">
      <c r="A460" s="228"/>
      <c r="B460" s="231"/>
      <c r="C460" s="231"/>
      <c r="D460" s="236"/>
      <c r="E460" s="228"/>
      <c r="F460" s="231"/>
    </row>
    <row r="461" spans="1:6" x14ac:dyDescent="0.25">
      <c r="A461" s="228"/>
      <c r="B461" s="231"/>
      <c r="C461" s="231"/>
      <c r="D461" s="236"/>
      <c r="E461" s="228"/>
      <c r="F461" s="231"/>
    </row>
    <row r="462" spans="1:6" x14ac:dyDescent="0.25">
      <c r="A462" s="228"/>
      <c r="B462" s="231"/>
      <c r="C462" s="231"/>
      <c r="D462" s="236"/>
      <c r="E462" s="228"/>
      <c r="F462" s="231"/>
    </row>
    <row r="463" spans="1:6" x14ac:dyDescent="0.25">
      <c r="A463" s="228"/>
      <c r="B463" s="231"/>
      <c r="C463" s="231"/>
      <c r="D463" s="236"/>
      <c r="E463" s="228"/>
      <c r="F463" s="231"/>
    </row>
    <row r="464" spans="1:6" x14ac:dyDescent="0.25">
      <c r="A464" s="228"/>
      <c r="B464" s="231"/>
      <c r="C464" s="231"/>
      <c r="D464" s="236"/>
      <c r="E464" s="228"/>
      <c r="F464" s="231"/>
    </row>
    <row r="465" spans="1:6" x14ac:dyDescent="0.25">
      <c r="A465" s="228"/>
      <c r="B465" s="231"/>
      <c r="C465" s="231"/>
      <c r="D465" s="236"/>
      <c r="E465" s="228"/>
      <c r="F465" s="231"/>
    </row>
    <row r="466" spans="1:6" x14ac:dyDescent="0.25">
      <c r="A466" s="228"/>
      <c r="B466" s="231"/>
      <c r="C466" s="231"/>
      <c r="D466" s="236"/>
      <c r="E466" s="228"/>
      <c r="F466" s="231"/>
    </row>
    <row r="467" spans="1:6" x14ac:dyDescent="0.25">
      <c r="A467" s="228"/>
      <c r="B467" s="231"/>
      <c r="C467" s="231"/>
      <c r="D467" s="236"/>
      <c r="E467" s="228"/>
      <c r="F467" s="231"/>
    </row>
    <row r="468" spans="1:6" x14ac:dyDescent="0.25">
      <c r="A468" s="228"/>
      <c r="B468" s="231"/>
      <c r="C468" s="231"/>
      <c r="D468" s="236"/>
      <c r="E468" s="228"/>
      <c r="F468" s="231"/>
    </row>
    <row r="469" spans="1:6" x14ac:dyDescent="0.25">
      <c r="A469" s="228"/>
      <c r="B469" s="231"/>
      <c r="C469" s="231"/>
      <c r="D469" s="236"/>
      <c r="E469" s="228"/>
      <c r="F469" s="231"/>
    </row>
    <row r="470" spans="1:6" x14ac:dyDescent="0.25">
      <c r="A470" s="228"/>
      <c r="B470" s="231"/>
      <c r="C470" s="231"/>
      <c r="D470" s="236"/>
      <c r="E470" s="228"/>
      <c r="F470" s="231"/>
    </row>
    <row r="471" spans="1:6" x14ac:dyDescent="0.25">
      <c r="A471" s="228"/>
      <c r="B471" s="231"/>
      <c r="C471" s="231"/>
      <c r="D471" s="236"/>
      <c r="E471" s="228"/>
      <c r="F471" s="231"/>
    </row>
    <row r="472" spans="1:6" x14ac:dyDescent="0.25">
      <c r="A472" s="228"/>
      <c r="B472" s="231"/>
      <c r="C472" s="231"/>
      <c r="D472" s="236"/>
      <c r="E472" s="228"/>
      <c r="F472" s="231"/>
    </row>
    <row r="473" spans="1:6" x14ac:dyDescent="0.25">
      <c r="A473" s="228"/>
      <c r="B473" s="231"/>
      <c r="C473" s="231"/>
      <c r="D473" s="236"/>
      <c r="E473" s="228"/>
      <c r="F473" s="231"/>
    </row>
    <row r="474" spans="1:6" x14ac:dyDescent="0.25">
      <c r="A474" s="228"/>
      <c r="B474" s="231"/>
      <c r="C474" s="231"/>
      <c r="D474" s="236"/>
      <c r="E474" s="228"/>
      <c r="F474" s="231"/>
    </row>
    <row r="475" spans="1:6" x14ac:dyDescent="0.25">
      <c r="A475" s="228"/>
      <c r="B475" s="231"/>
      <c r="C475" s="231"/>
      <c r="D475" s="236"/>
      <c r="E475" s="228"/>
      <c r="F475" s="231"/>
    </row>
    <row r="476" spans="1:6" x14ac:dyDescent="0.25">
      <c r="A476" s="228"/>
      <c r="B476" s="231"/>
      <c r="C476" s="231"/>
      <c r="D476" s="236"/>
      <c r="E476" s="228"/>
      <c r="F476" s="231"/>
    </row>
    <row r="477" spans="1:6" x14ac:dyDescent="0.25">
      <c r="A477" s="228"/>
      <c r="B477" s="231"/>
      <c r="C477" s="231"/>
      <c r="D477" s="236"/>
      <c r="E477" s="228"/>
      <c r="F477" s="231"/>
    </row>
    <row r="478" spans="1:6" x14ac:dyDescent="0.25">
      <c r="A478" s="228"/>
      <c r="B478" s="231"/>
      <c r="C478" s="231"/>
      <c r="D478" s="236"/>
      <c r="E478" s="228"/>
      <c r="F478" s="231"/>
    </row>
    <row r="479" spans="1:6" x14ac:dyDescent="0.25">
      <c r="A479" s="228"/>
      <c r="B479" s="231"/>
      <c r="C479" s="231"/>
      <c r="D479" s="236"/>
      <c r="E479" s="228"/>
      <c r="F479" s="231"/>
    </row>
    <row r="480" spans="1:6" x14ac:dyDescent="0.25">
      <c r="A480" s="228"/>
      <c r="B480" s="231"/>
      <c r="C480" s="231"/>
      <c r="D480" s="236"/>
      <c r="E480" s="228"/>
      <c r="F480" s="231"/>
    </row>
    <row r="481" spans="1:6" x14ac:dyDescent="0.25">
      <c r="A481" s="228"/>
      <c r="B481" s="231"/>
      <c r="C481" s="231"/>
      <c r="D481" s="236"/>
      <c r="E481" s="228"/>
      <c r="F481" s="231"/>
    </row>
    <row r="482" spans="1:6" x14ac:dyDescent="0.25">
      <c r="A482" s="228"/>
      <c r="B482" s="231"/>
      <c r="C482" s="231"/>
      <c r="D482" s="236"/>
      <c r="E482" s="228"/>
      <c r="F482" s="231"/>
    </row>
    <row r="483" spans="1:6" x14ac:dyDescent="0.25">
      <c r="A483" s="228"/>
      <c r="B483" s="231"/>
      <c r="C483" s="231"/>
      <c r="D483" s="236"/>
      <c r="E483" s="228"/>
      <c r="F483" s="231"/>
    </row>
  </sheetData>
  <sheetProtection algorithmName="SHA-512" hashValue="RDIo9fT9F2IajLi1lI30z4gv4lSKgm1GSR9i+0zAW/M1HxRBvOgV0UVWGPO+QyDyETvDqYXfiORMtBAzOir/ng==" saltValue="zD4ZCVwT1azk6zrX59aKPw==" spinCount="100000" sheet="1" objects="1" scenarios="1"/>
  <autoFilter ref="A3:G367">
    <filterColumn colId="0">
      <colorFilter dxfId="2"/>
    </filterColumn>
  </autoFilter>
  <mergeCells count="64">
    <mergeCell ref="B17:G17"/>
    <mergeCell ref="A1:G1"/>
    <mergeCell ref="A2:G2"/>
    <mergeCell ref="B4:G4"/>
    <mergeCell ref="B5:G5"/>
    <mergeCell ref="B11:G11"/>
    <mergeCell ref="B105:G105"/>
    <mergeCell ref="B31:G31"/>
    <mergeCell ref="B47:G47"/>
    <mergeCell ref="B48:G48"/>
    <mergeCell ref="B57:G57"/>
    <mergeCell ref="B62:G62"/>
    <mergeCell ref="B67:G67"/>
    <mergeCell ref="B73:G73"/>
    <mergeCell ref="B74:G74"/>
    <mergeCell ref="B83:G83"/>
    <mergeCell ref="B88:G88"/>
    <mergeCell ref="B96:G96"/>
    <mergeCell ref="B181:G181"/>
    <mergeCell ref="B116:G116"/>
    <mergeCell ref="B117:G117"/>
    <mergeCell ref="B131:G131"/>
    <mergeCell ref="B137:G137"/>
    <mergeCell ref="B142:G142"/>
    <mergeCell ref="B146:G146"/>
    <mergeCell ref="B151:G151"/>
    <mergeCell ref="B155:G155"/>
    <mergeCell ref="B159:G159"/>
    <mergeCell ref="B176:G176"/>
    <mergeCell ref="B177:G177"/>
    <mergeCell ref="B254:G254"/>
    <mergeCell ref="B185:G185"/>
    <mergeCell ref="B190:G190"/>
    <mergeCell ref="B198:G198"/>
    <mergeCell ref="B205:G205"/>
    <mergeCell ref="B210:G210"/>
    <mergeCell ref="B216:G216"/>
    <mergeCell ref="B231:G231"/>
    <mergeCell ref="B232:G232"/>
    <mergeCell ref="B239:G239"/>
    <mergeCell ref="B243:G243"/>
    <mergeCell ref="B247:G247"/>
    <mergeCell ref="B325:G325"/>
    <mergeCell ref="B260:G260"/>
    <mergeCell ref="B265:G265"/>
    <mergeCell ref="B266:G266"/>
    <mergeCell ref="B281:G281"/>
    <mergeCell ref="B282:G282"/>
    <mergeCell ref="B285:G285"/>
    <mergeCell ref="B294:G294"/>
    <mergeCell ref="B300:G300"/>
    <mergeCell ref="B307:G307"/>
    <mergeCell ref="B311:G311"/>
    <mergeCell ref="B324:G324"/>
    <mergeCell ref="B361:G361"/>
    <mergeCell ref="B365:G365"/>
    <mergeCell ref="A369:C369"/>
    <mergeCell ref="B371:C371"/>
    <mergeCell ref="B330:G330"/>
    <mergeCell ref="B334:G334"/>
    <mergeCell ref="B348:G348"/>
    <mergeCell ref="B353:G353"/>
    <mergeCell ref="B354:G354"/>
    <mergeCell ref="B358:G358"/>
  </mergeCells>
  <dataValidations count="3">
    <dataValidation type="list" showInputMessage="1" showErrorMessage="1" error="Re-enter 0,1,2" sqref="D362:D363 D9 D12:D13 D18:D24 D50:D54 D64 D68:D71 D75:D80 D85:D87 D90:D94 D98:D103 D108:D111 D118:D127 D135 D178 D183 D202:D203 D217:D228 D286:D293 D295:D299 D301:D305 D309:D310 D312:D323 D335:D341 D349:D352 D355:D356 D359">
      <formula1>$G$380:$G$382</formula1>
    </dataValidation>
    <dataValidation type="list" allowBlank="1" showInputMessage="1" showErrorMessage="1" error="Re-enter 0,1,2" sqref="D364:D1048576 D360:D361 D10:D11 D14:D17 D25:D49 D55:D63 D65:D67 D72:D74 D81:D84 D88:D89 D95:D97 D104:D107 D112:D117 D128:D134 D136:D177 D179:D182 D184:D201 D204:D216 D229:D285 D294 D300 D306:D308 D311 D324:D334 D342:D348 D353:D354 D357:D358 D2:D8">
      <formula1>$G$380:$G$382</formula1>
    </dataValidation>
    <dataValidation type="list" allowBlank="1" showInputMessage="1" showErrorMessage="1" error="Please put only 0, 1 or 2" sqref="D1">
      <formula1>$G$529:$G$531</formula1>
    </dataValidation>
  </dataValidations>
  <pageMargins left="0.7" right="0.7" top="0.75" bottom="0.75" header="0.3" footer="0.3"/>
  <pageSetup scale="52" orientation="portrait" r:id="rId1"/>
  <rowBreaks count="2" manualBreakCount="2">
    <brk id="89" max="6" man="1"/>
    <brk id="203"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C000"/>
  </sheetPr>
  <dimension ref="A1:M576"/>
  <sheetViews>
    <sheetView view="pageBreakPreview" zoomScale="80" zoomScaleNormal="80" zoomScaleSheetLayoutView="80" zoomScalePageLayoutView="91" workbookViewId="0">
      <selection sqref="A1:G1"/>
    </sheetView>
  </sheetViews>
  <sheetFormatPr defaultColWidth="8.85546875" defaultRowHeight="15" x14ac:dyDescent="0.25"/>
  <cols>
    <col min="1" max="1" width="16.85546875" customWidth="1"/>
    <col min="2" max="2" width="37.7109375" style="15" customWidth="1"/>
    <col min="3" max="3" width="35.42578125" style="15" customWidth="1"/>
    <col min="4" max="4" width="14.28515625" style="267" customWidth="1"/>
    <col min="5" max="5" width="13.7109375" customWidth="1"/>
    <col min="6" max="6" width="25.42578125" style="15" customWidth="1"/>
    <col min="7" max="7" width="20.42578125" style="231" customWidth="1"/>
    <col min="8" max="10" width="8.85546875" style="2" hidden="1" customWidth="1"/>
    <col min="11" max="11" width="0" style="112" hidden="1" customWidth="1"/>
    <col min="12" max="12" width="8.85546875" style="2" hidden="1" customWidth="1"/>
    <col min="13" max="13" width="8.85546875" style="2"/>
  </cols>
  <sheetData>
    <row r="1" spans="1:13" ht="23.25" x14ac:dyDescent="0.25">
      <c r="A1" s="376" t="s">
        <v>2647</v>
      </c>
      <c r="B1" s="376"/>
      <c r="C1" s="376"/>
      <c r="D1" s="376"/>
      <c r="E1" s="376"/>
      <c r="F1" s="376"/>
      <c r="G1" s="377"/>
    </row>
    <row r="2" spans="1:13" ht="21" x14ac:dyDescent="0.25">
      <c r="A2" s="376" t="s">
        <v>2642</v>
      </c>
      <c r="B2" s="376"/>
      <c r="C2" s="376"/>
      <c r="D2" s="376"/>
      <c r="E2" s="376"/>
      <c r="F2" s="376"/>
      <c r="G2" s="377"/>
    </row>
    <row r="3" spans="1:13" ht="30" x14ac:dyDescent="0.25">
      <c r="A3" s="3" t="s">
        <v>0</v>
      </c>
      <c r="B3" s="3" t="s">
        <v>1</v>
      </c>
      <c r="C3" s="4" t="s">
        <v>2</v>
      </c>
      <c r="D3" s="156" t="s">
        <v>3</v>
      </c>
      <c r="E3" s="5" t="s">
        <v>4</v>
      </c>
      <c r="F3" s="4" t="s">
        <v>5</v>
      </c>
      <c r="G3" s="4" t="s">
        <v>6</v>
      </c>
    </row>
    <row r="4" spans="1:13" ht="21" x14ac:dyDescent="0.25">
      <c r="A4" s="243"/>
      <c r="B4" s="404" t="s">
        <v>7</v>
      </c>
      <c r="C4" s="405"/>
      <c r="D4" s="405"/>
      <c r="E4" s="405"/>
      <c r="F4" s="405"/>
      <c r="G4" s="407"/>
      <c r="H4" s="2">
        <f>H25</f>
        <v>58</v>
      </c>
      <c r="I4" s="2">
        <f>I25</f>
        <v>58</v>
      </c>
    </row>
    <row r="5" spans="1:13" ht="15.75" hidden="1" customHeight="1" x14ac:dyDescent="0.25">
      <c r="A5" s="76" t="s">
        <v>8</v>
      </c>
      <c r="B5" s="205" t="s">
        <v>9</v>
      </c>
      <c r="C5" s="206"/>
      <c r="D5" s="206"/>
      <c r="E5" s="206"/>
      <c r="F5" s="206"/>
      <c r="G5" s="207"/>
      <c r="H5"/>
      <c r="I5"/>
      <c r="J5"/>
      <c r="K5"/>
      <c r="L5"/>
      <c r="M5"/>
    </row>
    <row r="6" spans="1:13" ht="31.5" hidden="1" customHeight="1" x14ac:dyDescent="0.25">
      <c r="A6" s="76" t="s">
        <v>10</v>
      </c>
      <c r="B6" s="7" t="s">
        <v>11</v>
      </c>
      <c r="C6" s="8"/>
      <c r="D6" s="9"/>
      <c r="E6" s="9"/>
      <c r="F6" s="8"/>
      <c r="G6" s="9"/>
      <c r="H6"/>
      <c r="I6"/>
      <c r="J6"/>
      <c r="K6"/>
      <c r="L6"/>
      <c r="M6"/>
    </row>
    <row r="7" spans="1:13" ht="31.5" hidden="1" customHeight="1" x14ac:dyDescent="0.25">
      <c r="A7" s="76" t="s">
        <v>12</v>
      </c>
      <c r="B7" s="7" t="s">
        <v>13</v>
      </c>
      <c r="C7" s="8"/>
      <c r="D7" s="9"/>
      <c r="E7" s="9"/>
      <c r="F7" s="8"/>
      <c r="G7" s="9"/>
      <c r="H7"/>
      <c r="I7"/>
      <c r="J7"/>
      <c r="K7"/>
      <c r="L7"/>
      <c r="M7"/>
    </row>
    <row r="8" spans="1:13" ht="15.75" hidden="1" customHeight="1" x14ac:dyDescent="0.25">
      <c r="A8" s="76" t="s">
        <v>14</v>
      </c>
      <c r="B8" s="7" t="s">
        <v>15</v>
      </c>
      <c r="C8" s="8"/>
      <c r="D8" s="9"/>
      <c r="E8" s="9"/>
      <c r="F8" s="8"/>
      <c r="G8" s="9"/>
      <c r="H8"/>
      <c r="I8"/>
      <c r="J8"/>
      <c r="K8"/>
      <c r="L8"/>
      <c r="M8"/>
    </row>
    <row r="9" spans="1:13" ht="31.5" hidden="1" customHeight="1" x14ac:dyDescent="0.25">
      <c r="A9" s="76" t="s">
        <v>16</v>
      </c>
      <c r="B9" s="7" t="s">
        <v>17</v>
      </c>
      <c r="C9" s="8"/>
      <c r="D9" s="9"/>
      <c r="E9" s="9"/>
      <c r="F9" s="8"/>
      <c r="G9" s="9"/>
      <c r="H9"/>
      <c r="I9"/>
      <c r="J9"/>
      <c r="K9"/>
      <c r="L9"/>
      <c r="M9"/>
    </row>
    <row r="10" spans="1:13" ht="63" hidden="1" customHeight="1" x14ac:dyDescent="0.25">
      <c r="A10" s="76" t="s">
        <v>20</v>
      </c>
      <c r="B10" s="14" t="s">
        <v>21</v>
      </c>
      <c r="C10" s="8"/>
      <c r="D10" s="9"/>
      <c r="E10" s="9"/>
      <c r="F10" s="8"/>
      <c r="G10" s="9"/>
      <c r="H10"/>
      <c r="I10"/>
      <c r="J10"/>
      <c r="K10"/>
      <c r="L10"/>
      <c r="M10"/>
    </row>
    <row r="11" spans="1:13" ht="15.75" hidden="1" customHeight="1" x14ac:dyDescent="0.25">
      <c r="A11" s="76" t="s">
        <v>22</v>
      </c>
      <c r="B11" s="205" t="s">
        <v>23</v>
      </c>
      <c r="C11" s="206"/>
      <c r="D11" s="206"/>
      <c r="E11" s="206"/>
      <c r="F11" s="206"/>
      <c r="G11" s="207"/>
      <c r="H11"/>
      <c r="I11"/>
      <c r="J11"/>
      <c r="K11"/>
      <c r="L11"/>
      <c r="M11"/>
    </row>
    <row r="12" spans="1:13" ht="31.5" hidden="1" customHeight="1" x14ac:dyDescent="0.25">
      <c r="A12" s="76" t="s">
        <v>24</v>
      </c>
      <c r="B12" s="7" t="s">
        <v>25</v>
      </c>
      <c r="C12" s="8"/>
      <c r="D12" s="9"/>
      <c r="E12" s="9"/>
      <c r="F12" s="8"/>
      <c r="G12" s="9"/>
      <c r="H12"/>
      <c r="I12"/>
      <c r="J12"/>
      <c r="K12"/>
      <c r="L12"/>
      <c r="M12"/>
    </row>
    <row r="13" spans="1:13" ht="31.5" hidden="1" customHeight="1" x14ac:dyDescent="0.25">
      <c r="A13" s="76" t="s">
        <v>26</v>
      </c>
      <c r="B13" s="7" t="s">
        <v>27</v>
      </c>
      <c r="C13" s="8"/>
      <c r="D13" s="9"/>
      <c r="E13" s="9"/>
      <c r="F13" s="8"/>
      <c r="G13" s="9"/>
      <c r="H13"/>
      <c r="I13"/>
      <c r="J13"/>
      <c r="K13"/>
      <c r="L13"/>
      <c r="M13"/>
    </row>
    <row r="14" spans="1:13" ht="31.5" hidden="1" customHeight="1" x14ac:dyDescent="0.25">
      <c r="A14" s="76" t="s">
        <v>35</v>
      </c>
      <c r="B14" s="7" t="s">
        <v>36</v>
      </c>
      <c r="C14" s="8"/>
      <c r="D14" s="9"/>
      <c r="E14" s="9"/>
      <c r="F14" s="8"/>
      <c r="G14" s="9"/>
      <c r="H14"/>
      <c r="I14"/>
      <c r="J14"/>
      <c r="K14"/>
      <c r="L14"/>
      <c r="M14"/>
    </row>
    <row r="15" spans="1:13" ht="31.5" hidden="1" customHeight="1" x14ac:dyDescent="0.25">
      <c r="A15" s="76" t="s">
        <v>39</v>
      </c>
      <c r="B15" s="7" t="s">
        <v>40</v>
      </c>
      <c r="C15" s="8"/>
      <c r="D15" s="9"/>
      <c r="E15" s="9"/>
      <c r="F15" s="8"/>
      <c r="G15" s="9"/>
      <c r="H15"/>
      <c r="I15"/>
      <c r="J15"/>
      <c r="K15"/>
      <c r="L15"/>
      <c r="M15"/>
    </row>
    <row r="16" spans="1:13" ht="31.5" hidden="1" customHeight="1" x14ac:dyDescent="0.25">
      <c r="A16" s="76" t="s">
        <v>41</v>
      </c>
      <c r="B16" s="7" t="s">
        <v>42</v>
      </c>
      <c r="C16" s="8"/>
      <c r="D16" s="9"/>
      <c r="E16" s="9"/>
      <c r="F16" s="8"/>
      <c r="G16" s="9"/>
      <c r="H16"/>
      <c r="I16"/>
      <c r="J16"/>
      <c r="K16"/>
      <c r="L16"/>
      <c r="M16"/>
    </row>
    <row r="17" spans="1:13" ht="15.75" hidden="1" customHeight="1" x14ac:dyDescent="0.25">
      <c r="A17" s="76" t="s">
        <v>43</v>
      </c>
      <c r="B17" s="205" t="s">
        <v>44</v>
      </c>
      <c r="C17" s="206"/>
      <c r="D17" s="206"/>
      <c r="E17" s="206"/>
      <c r="F17" s="206"/>
      <c r="G17" s="207"/>
      <c r="H17"/>
      <c r="I17"/>
      <c r="J17"/>
      <c r="K17"/>
      <c r="L17"/>
      <c r="M17"/>
    </row>
    <row r="18" spans="1:13" ht="31.5" hidden="1" customHeight="1" x14ac:dyDescent="0.25">
      <c r="A18" s="76" t="s">
        <v>45</v>
      </c>
      <c r="B18" s="7" t="s">
        <v>46</v>
      </c>
      <c r="C18" s="8"/>
      <c r="D18" s="9"/>
      <c r="E18" s="9"/>
      <c r="F18" s="8"/>
      <c r="G18" s="9"/>
      <c r="H18"/>
      <c r="I18"/>
      <c r="J18"/>
      <c r="K18"/>
      <c r="L18"/>
      <c r="M18"/>
    </row>
    <row r="19" spans="1:13" ht="31.5" hidden="1" customHeight="1" x14ac:dyDescent="0.25">
      <c r="A19" s="76" t="s">
        <v>48</v>
      </c>
      <c r="B19" s="7" t="s">
        <v>49</v>
      </c>
      <c r="C19" s="8"/>
      <c r="D19" s="9"/>
      <c r="E19" s="9"/>
      <c r="F19" s="8"/>
      <c r="G19" s="9"/>
      <c r="H19"/>
      <c r="I19"/>
      <c r="J19"/>
      <c r="K19"/>
      <c r="L19"/>
      <c r="M19"/>
    </row>
    <row r="20" spans="1:13" ht="31.5" hidden="1" customHeight="1" x14ac:dyDescent="0.25">
      <c r="A20" s="76" t="s">
        <v>50</v>
      </c>
      <c r="B20" s="7" t="s">
        <v>51</v>
      </c>
      <c r="C20" s="8"/>
      <c r="D20" s="9"/>
      <c r="E20" s="9"/>
      <c r="F20" s="8"/>
      <c r="G20" s="9"/>
      <c r="H20"/>
      <c r="I20"/>
      <c r="J20"/>
      <c r="K20"/>
      <c r="L20"/>
      <c r="M20"/>
    </row>
    <row r="21" spans="1:13" ht="31.5" hidden="1" customHeight="1" x14ac:dyDescent="0.25">
      <c r="A21" s="76" t="s">
        <v>52</v>
      </c>
      <c r="B21" s="7" t="s">
        <v>53</v>
      </c>
      <c r="C21" s="8"/>
      <c r="D21" s="9"/>
      <c r="E21" s="9"/>
      <c r="F21" s="8"/>
      <c r="G21" s="9"/>
      <c r="H21"/>
      <c r="I21"/>
      <c r="J21"/>
      <c r="K21"/>
      <c r="L21"/>
      <c r="M21"/>
    </row>
    <row r="22" spans="1:13" ht="15.75" hidden="1" customHeight="1" x14ac:dyDescent="0.25">
      <c r="A22" s="184" t="s">
        <v>54</v>
      </c>
      <c r="B22" s="26" t="s">
        <v>55</v>
      </c>
      <c r="C22" s="27"/>
      <c r="D22" s="28"/>
      <c r="E22" s="28"/>
      <c r="F22" s="27"/>
      <c r="G22" s="28"/>
      <c r="H22"/>
      <c r="I22"/>
      <c r="J22"/>
      <c r="K22"/>
      <c r="L22"/>
      <c r="M22"/>
    </row>
    <row r="23" spans="1:13" s="29" customFormat="1" ht="31.5" hidden="1" customHeight="1" x14ac:dyDescent="0.25">
      <c r="A23" s="184" t="s">
        <v>56</v>
      </c>
      <c r="B23" s="7" t="s">
        <v>57</v>
      </c>
      <c r="C23" s="8"/>
      <c r="D23" s="9"/>
      <c r="E23" s="9"/>
      <c r="F23" s="8"/>
      <c r="G23" s="9"/>
    </row>
    <row r="24" spans="1:13" s="29" customFormat="1" ht="10.5" hidden="1" customHeight="1" x14ac:dyDescent="0.25">
      <c r="A24" s="184" t="s">
        <v>58</v>
      </c>
      <c r="B24" s="7" t="s">
        <v>59</v>
      </c>
      <c r="C24" s="8"/>
      <c r="D24" s="9"/>
      <c r="E24" s="9"/>
      <c r="F24" s="8"/>
      <c r="G24" s="9"/>
    </row>
    <row r="25" spans="1:13" ht="36.950000000000003" customHeight="1" x14ac:dyDescent="0.25">
      <c r="A25" s="263" t="s">
        <v>60</v>
      </c>
      <c r="B25" s="354" t="s">
        <v>61</v>
      </c>
      <c r="C25" s="355"/>
      <c r="D25" s="355"/>
      <c r="E25" s="355"/>
      <c r="F25" s="355"/>
      <c r="G25" s="378"/>
      <c r="H25" s="2">
        <f>SUM(D26:D78)</f>
        <v>58</v>
      </c>
      <c r="I25" s="2">
        <f>COUNT(D26:D78)*2</f>
        <v>58</v>
      </c>
      <c r="K25" s="112">
        <v>29</v>
      </c>
    </row>
    <row r="26" spans="1:13" ht="47.25" x14ac:dyDescent="0.25">
      <c r="A26" s="243" t="s">
        <v>62</v>
      </c>
      <c r="B26" s="31" t="s">
        <v>63</v>
      </c>
      <c r="C26" s="8" t="s">
        <v>2129</v>
      </c>
      <c r="D26" s="12">
        <v>2</v>
      </c>
      <c r="E26" s="9" t="s">
        <v>19</v>
      </c>
      <c r="F26" s="8" t="s">
        <v>2130</v>
      </c>
      <c r="G26" s="230"/>
    </row>
    <row r="27" spans="1:13" ht="18.75" x14ac:dyDescent="0.25">
      <c r="A27" s="243"/>
      <c r="B27" s="31"/>
      <c r="C27" s="15" t="s">
        <v>2131</v>
      </c>
      <c r="D27" s="12">
        <v>2</v>
      </c>
      <c r="E27" s="9" t="s">
        <v>19</v>
      </c>
      <c r="F27" s="8"/>
      <c r="G27" s="230"/>
    </row>
    <row r="28" spans="1:13" hidden="1" x14ac:dyDescent="0.25">
      <c r="A28" s="208"/>
      <c r="C28" s="8" t="s">
        <v>2132</v>
      </c>
      <c r="D28" s="183"/>
      <c r="E28" s="9" t="s">
        <v>19</v>
      </c>
      <c r="F28" s="8"/>
      <c r="G28" s="13"/>
      <c r="J28"/>
      <c r="K28" s="155"/>
      <c r="L28"/>
      <c r="M28"/>
    </row>
    <row r="29" spans="1:13" ht="45" x14ac:dyDescent="0.25">
      <c r="A29" s="243"/>
      <c r="B29" s="31"/>
      <c r="C29" s="8" t="s">
        <v>2133</v>
      </c>
      <c r="D29" s="12">
        <v>2</v>
      </c>
      <c r="E29" s="9" t="s">
        <v>19</v>
      </c>
      <c r="F29" s="8" t="s">
        <v>2134</v>
      </c>
      <c r="G29" s="230"/>
    </row>
    <row r="30" spans="1:13" ht="60" x14ac:dyDescent="0.25">
      <c r="A30" s="243"/>
      <c r="B30" s="31"/>
      <c r="C30" s="130" t="s">
        <v>2135</v>
      </c>
      <c r="D30" s="129">
        <v>2</v>
      </c>
      <c r="E30" s="9" t="s">
        <v>19</v>
      </c>
      <c r="F30" s="15" t="s">
        <v>2136</v>
      </c>
      <c r="G30" s="230"/>
    </row>
    <row r="31" spans="1:13" ht="75" x14ac:dyDescent="0.25">
      <c r="A31" s="243"/>
      <c r="B31" s="31"/>
      <c r="C31" s="120" t="s">
        <v>2137</v>
      </c>
      <c r="D31" s="12">
        <v>2</v>
      </c>
      <c r="E31" s="9" t="s">
        <v>19</v>
      </c>
      <c r="F31" s="8" t="s">
        <v>2138</v>
      </c>
      <c r="G31" s="230"/>
    </row>
    <row r="32" spans="1:13" ht="47.25" x14ac:dyDescent="0.25">
      <c r="A32" s="243" t="s">
        <v>64</v>
      </c>
      <c r="B32" s="31" t="s">
        <v>65</v>
      </c>
      <c r="C32" s="48" t="s">
        <v>2139</v>
      </c>
      <c r="D32" s="12">
        <v>2</v>
      </c>
      <c r="E32" s="9" t="s">
        <v>19</v>
      </c>
      <c r="F32" s="8"/>
      <c r="G32" s="230"/>
    </row>
    <row r="33" spans="1:11" s="2" customFormat="1" ht="31.5" hidden="1" x14ac:dyDescent="0.25">
      <c r="A33" s="208"/>
      <c r="B33" s="31"/>
      <c r="C33" s="209" t="s">
        <v>2140</v>
      </c>
      <c r="D33" s="183"/>
      <c r="E33" s="9" t="s">
        <v>19</v>
      </c>
      <c r="F33" s="8"/>
      <c r="G33" s="13"/>
      <c r="J33"/>
      <c r="K33" s="155"/>
    </row>
    <row r="34" spans="1:11" s="2" customFormat="1" ht="31.5" hidden="1" x14ac:dyDescent="0.25">
      <c r="A34" s="208"/>
      <c r="B34" s="31"/>
      <c r="C34" s="209" t="s">
        <v>2141</v>
      </c>
      <c r="D34" s="183"/>
      <c r="E34" s="9" t="s">
        <v>19</v>
      </c>
      <c r="F34" s="15"/>
      <c r="G34" s="13"/>
      <c r="J34"/>
      <c r="K34" s="155"/>
    </row>
    <row r="35" spans="1:11" s="2" customFormat="1" ht="18.75" x14ac:dyDescent="0.25">
      <c r="A35" s="243"/>
      <c r="B35" s="31"/>
      <c r="C35" s="15" t="s">
        <v>2142</v>
      </c>
      <c r="D35" s="12">
        <v>2</v>
      </c>
      <c r="E35" s="9" t="s">
        <v>19</v>
      </c>
      <c r="F35" s="8"/>
      <c r="G35" s="230"/>
      <c r="K35" s="112"/>
    </row>
    <row r="36" spans="1:11" s="2" customFormat="1" ht="45" hidden="1" x14ac:dyDescent="0.25">
      <c r="A36" s="208"/>
      <c r="B36" s="31"/>
      <c r="C36" s="130" t="s">
        <v>2143</v>
      </c>
      <c r="D36" s="183"/>
      <c r="E36" s="9" t="s">
        <v>19</v>
      </c>
      <c r="F36" s="8"/>
      <c r="G36" s="13"/>
      <c r="J36"/>
      <c r="K36" s="155"/>
    </row>
    <row r="37" spans="1:11" s="2" customFormat="1" ht="47.25" hidden="1" x14ac:dyDescent="0.25">
      <c r="A37" s="208"/>
      <c r="B37" s="31"/>
      <c r="C37" s="209" t="s">
        <v>2144</v>
      </c>
      <c r="D37" s="183"/>
      <c r="E37" s="9" t="s">
        <v>19</v>
      </c>
      <c r="F37" s="8"/>
      <c r="G37" s="13"/>
      <c r="J37"/>
      <c r="K37" s="155"/>
    </row>
    <row r="38" spans="1:11" s="2" customFormat="1" ht="47.25" x14ac:dyDescent="0.25">
      <c r="A38" s="243" t="s">
        <v>66</v>
      </c>
      <c r="B38" s="31" t="s">
        <v>67</v>
      </c>
      <c r="C38" s="8" t="s">
        <v>2145</v>
      </c>
      <c r="D38" s="12">
        <v>2</v>
      </c>
      <c r="E38" s="9" t="s">
        <v>19</v>
      </c>
      <c r="F38" s="8" t="s">
        <v>2146</v>
      </c>
      <c r="G38" s="230"/>
      <c r="K38" s="112"/>
    </row>
    <row r="39" spans="1:11" s="2" customFormat="1" ht="60" hidden="1" x14ac:dyDescent="0.25">
      <c r="A39" s="208"/>
      <c r="B39" s="31"/>
      <c r="C39" s="8" t="s">
        <v>2147</v>
      </c>
      <c r="D39" s="183"/>
      <c r="E39" s="9" t="s">
        <v>19</v>
      </c>
      <c r="F39" s="8" t="s">
        <v>2148</v>
      </c>
      <c r="G39" s="13"/>
      <c r="J39"/>
      <c r="K39" s="155"/>
    </row>
    <row r="40" spans="1:11" s="2" customFormat="1" ht="105" x14ac:dyDescent="0.25">
      <c r="A40" s="243"/>
      <c r="B40" s="31"/>
      <c r="C40" s="8" t="s">
        <v>2149</v>
      </c>
      <c r="D40" s="12">
        <v>2</v>
      </c>
      <c r="E40" s="9" t="s">
        <v>19</v>
      </c>
      <c r="F40" s="8" t="s">
        <v>2150</v>
      </c>
      <c r="G40" s="230"/>
      <c r="K40" s="112"/>
    </row>
    <row r="41" spans="1:11" s="2" customFormat="1" ht="120" hidden="1" x14ac:dyDescent="0.25">
      <c r="A41" s="208"/>
      <c r="B41" s="31"/>
      <c r="C41" s="8" t="s">
        <v>2151</v>
      </c>
      <c r="D41" s="183"/>
      <c r="E41" s="9" t="s">
        <v>19</v>
      </c>
      <c r="F41" s="8" t="s">
        <v>2152</v>
      </c>
      <c r="G41" s="13"/>
      <c r="J41"/>
      <c r="K41" s="155"/>
    </row>
    <row r="42" spans="1:11" s="2" customFormat="1" ht="60" x14ac:dyDescent="0.25">
      <c r="A42" s="243" t="s">
        <v>68</v>
      </c>
      <c r="B42" s="31" t="s">
        <v>69</v>
      </c>
      <c r="C42" s="8" t="s">
        <v>2153</v>
      </c>
      <c r="D42" s="12">
        <v>2</v>
      </c>
      <c r="E42" s="9" t="s">
        <v>19</v>
      </c>
      <c r="F42" s="8" t="s">
        <v>2154</v>
      </c>
      <c r="G42" s="230"/>
      <c r="K42" s="112"/>
    </row>
    <row r="43" spans="1:11" s="2" customFormat="1" ht="30" x14ac:dyDescent="0.25">
      <c r="A43" s="243"/>
      <c r="B43" s="31"/>
      <c r="C43" s="8" t="s">
        <v>2155</v>
      </c>
      <c r="D43" s="12">
        <v>2</v>
      </c>
      <c r="E43" s="9" t="s">
        <v>19</v>
      </c>
      <c r="F43" s="8"/>
      <c r="G43" s="230"/>
      <c r="K43" s="112"/>
    </row>
    <row r="44" spans="1:11" s="2" customFormat="1" ht="30" hidden="1" x14ac:dyDescent="0.25">
      <c r="A44" s="208"/>
      <c r="B44" s="31"/>
      <c r="C44" s="8" t="s">
        <v>2156</v>
      </c>
      <c r="D44" s="131"/>
      <c r="E44" s="9" t="s">
        <v>19</v>
      </c>
      <c r="F44" s="15"/>
      <c r="G44" s="13"/>
      <c r="J44"/>
      <c r="K44" s="155"/>
    </row>
    <row r="45" spans="1:11" s="2" customFormat="1" ht="30" hidden="1" x14ac:dyDescent="0.25">
      <c r="A45" s="208"/>
      <c r="B45" s="31"/>
      <c r="C45" s="8" t="s">
        <v>2157</v>
      </c>
      <c r="D45" s="183"/>
      <c r="E45" s="9" t="s">
        <v>19</v>
      </c>
      <c r="F45" s="8"/>
      <c r="G45" s="13"/>
      <c r="J45"/>
      <c r="K45" s="155"/>
    </row>
    <row r="46" spans="1:11" s="2" customFormat="1" ht="30" hidden="1" x14ac:dyDescent="0.25">
      <c r="A46" s="208"/>
      <c r="B46" s="31"/>
      <c r="C46" s="8" t="s">
        <v>2158</v>
      </c>
      <c r="D46" s="183"/>
      <c r="E46" s="9" t="s">
        <v>19</v>
      </c>
      <c r="F46" s="8"/>
      <c r="G46" s="13"/>
      <c r="J46"/>
      <c r="K46" s="155"/>
    </row>
    <row r="47" spans="1:11" s="2" customFormat="1" ht="30" hidden="1" x14ac:dyDescent="0.25">
      <c r="A47" s="208"/>
      <c r="B47" s="31"/>
      <c r="C47" s="8" t="s">
        <v>2159</v>
      </c>
      <c r="D47" s="183"/>
      <c r="E47" s="9" t="s">
        <v>19</v>
      </c>
      <c r="F47" s="8"/>
      <c r="G47" s="13"/>
      <c r="J47"/>
      <c r="K47" s="155"/>
    </row>
    <row r="48" spans="1:11" s="2" customFormat="1" ht="47.25" x14ac:dyDescent="0.25">
      <c r="A48" s="243" t="s">
        <v>70</v>
      </c>
      <c r="B48" s="31" t="s">
        <v>71</v>
      </c>
      <c r="C48" s="8" t="s">
        <v>2160</v>
      </c>
      <c r="D48" s="12">
        <v>2</v>
      </c>
      <c r="E48" s="9" t="s">
        <v>19</v>
      </c>
      <c r="F48" s="8" t="s">
        <v>2161</v>
      </c>
      <c r="G48" s="230"/>
      <c r="K48" s="112"/>
    </row>
    <row r="49" spans="1:11" s="2" customFormat="1" ht="30" x14ac:dyDescent="0.25">
      <c r="A49" s="243"/>
      <c r="B49" s="31"/>
      <c r="C49" s="8" t="s">
        <v>2162</v>
      </c>
      <c r="D49" s="12">
        <v>2</v>
      </c>
      <c r="E49" s="9" t="s">
        <v>19</v>
      </c>
      <c r="F49" s="8" t="s">
        <v>2163</v>
      </c>
      <c r="G49" s="230"/>
      <c r="K49" s="112"/>
    </row>
    <row r="50" spans="1:11" s="2" customFormat="1" ht="30" x14ac:dyDescent="0.25">
      <c r="A50" s="243"/>
      <c r="B50" s="31"/>
      <c r="C50" s="8" t="s">
        <v>2164</v>
      </c>
      <c r="D50" s="12">
        <v>2</v>
      </c>
      <c r="E50" s="9" t="s">
        <v>19</v>
      </c>
      <c r="F50" s="8"/>
      <c r="G50" s="230"/>
      <c r="K50" s="112"/>
    </row>
    <row r="51" spans="1:11" s="2" customFormat="1" ht="165" hidden="1" x14ac:dyDescent="0.25">
      <c r="A51" s="208"/>
      <c r="B51" s="31"/>
      <c r="C51" s="8" t="s">
        <v>2165</v>
      </c>
      <c r="D51" s="183"/>
      <c r="E51" s="9" t="s">
        <v>19</v>
      </c>
      <c r="F51" s="8" t="s">
        <v>2166</v>
      </c>
      <c r="G51" s="13"/>
      <c r="J51"/>
      <c r="K51" s="155"/>
    </row>
    <row r="52" spans="1:11" s="2" customFormat="1" ht="90" x14ac:dyDescent="0.25">
      <c r="A52" s="243" t="s">
        <v>72</v>
      </c>
      <c r="B52" s="31" t="s">
        <v>73</v>
      </c>
      <c r="C52" s="8" t="s">
        <v>2167</v>
      </c>
      <c r="D52" s="133">
        <v>2</v>
      </c>
      <c r="E52" s="9" t="s">
        <v>19</v>
      </c>
      <c r="F52" s="8" t="s">
        <v>2168</v>
      </c>
      <c r="G52" s="230"/>
      <c r="K52" s="112"/>
    </row>
    <row r="53" spans="1:11" s="2" customFormat="1" ht="30" x14ac:dyDescent="0.25">
      <c r="A53" s="243"/>
      <c r="B53" s="31"/>
      <c r="C53" s="8" t="s">
        <v>2169</v>
      </c>
      <c r="D53" s="12">
        <v>2</v>
      </c>
      <c r="E53" s="9" t="s">
        <v>19</v>
      </c>
      <c r="F53" s="8" t="s">
        <v>2170</v>
      </c>
      <c r="G53" s="230"/>
      <c r="K53" s="112"/>
    </row>
    <row r="54" spans="1:11" s="2" customFormat="1" ht="30" hidden="1" x14ac:dyDescent="0.25">
      <c r="A54" s="208"/>
      <c r="B54" s="31"/>
      <c r="C54" s="11" t="s">
        <v>2171</v>
      </c>
      <c r="D54" s="183"/>
      <c r="E54" s="9" t="s">
        <v>19</v>
      </c>
      <c r="F54" s="8"/>
      <c r="G54" s="13"/>
      <c r="J54"/>
      <c r="K54" s="155"/>
    </row>
    <row r="55" spans="1:11" s="2" customFormat="1" ht="47.25" x14ac:dyDescent="0.25">
      <c r="A55" s="243" t="s">
        <v>74</v>
      </c>
      <c r="B55" s="31" t="s">
        <v>75</v>
      </c>
      <c r="C55" s="8" t="s">
        <v>2172</v>
      </c>
      <c r="D55" s="12">
        <v>2</v>
      </c>
      <c r="E55" s="9" t="s">
        <v>19</v>
      </c>
      <c r="F55" s="69" t="s">
        <v>2173</v>
      </c>
      <c r="G55" s="230"/>
      <c r="K55" s="112"/>
    </row>
    <row r="56" spans="1:11" s="2" customFormat="1" ht="45" hidden="1" x14ac:dyDescent="0.25">
      <c r="A56" s="208"/>
      <c r="B56" s="31"/>
      <c r="C56" s="8" t="s">
        <v>2174</v>
      </c>
      <c r="D56" s="183"/>
      <c r="E56" s="9" t="s">
        <v>19</v>
      </c>
      <c r="F56" s="8"/>
      <c r="G56" s="13"/>
      <c r="J56"/>
      <c r="K56" s="155"/>
    </row>
    <row r="57" spans="1:11" s="2" customFormat="1" ht="90" x14ac:dyDescent="0.25">
      <c r="A57" s="243" t="s">
        <v>76</v>
      </c>
      <c r="B57" s="31" t="s">
        <v>77</v>
      </c>
      <c r="C57" s="8" t="s">
        <v>2175</v>
      </c>
      <c r="D57" s="12">
        <v>2</v>
      </c>
      <c r="E57" s="9" t="s">
        <v>19</v>
      </c>
      <c r="F57" s="8" t="s">
        <v>2176</v>
      </c>
      <c r="G57" s="230"/>
      <c r="K57" s="112"/>
    </row>
    <row r="58" spans="1:11" s="2" customFormat="1" ht="60" x14ac:dyDescent="0.25">
      <c r="A58" s="243"/>
      <c r="B58" s="31"/>
      <c r="C58" s="8" t="s">
        <v>2177</v>
      </c>
      <c r="D58" s="12">
        <v>2</v>
      </c>
      <c r="E58" s="9" t="s">
        <v>19</v>
      </c>
      <c r="F58" s="8" t="s">
        <v>2178</v>
      </c>
      <c r="G58" s="230"/>
      <c r="K58" s="112"/>
    </row>
    <row r="59" spans="1:11" s="2" customFormat="1" ht="47.25" x14ac:dyDescent="0.25">
      <c r="A59" s="243" t="s">
        <v>78</v>
      </c>
      <c r="B59" s="31" t="s">
        <v>79</v>
      </c>
      <c r="C59" s="8" t="s">
        <v>2179</v>
      </c>
      <c r="D59" s="12">
        <v>2</v>
      </c>
      <c r="E59" s="9" t="s">
        <v>19</v>
      </c>
      <c r="F59" s="8" t="s">
        <v>2180</v>
      </c>
      <c r="G59" s="230"/>
      <c r="K59" s="112"/>
    </row>
    <row r="60" spans="1:11" s="2" customFormat="1" ht="47.25" x14ac:dyDescent="0.25">
      <c r="A60" s="243" t="s">
        <v>80</v>
      </c>
      <c r="B60" s="31" t="s">
        <v>81</v>
      </c>
      <c r="C60" s="8" t="s">
        <v>2181</v>
      </c>
      <c r="D60" s="12">
        <v>2</v>
      </c>
      <c r="E60" s="9" t="s">
        <v>19</v>
      </c>
      <c r="F60" s="8" t="s">
        <v>2182</v>
      </c>
      <c r="G60" s="230"/>
      <c r="K60" s="112"/>
    </row>
    <row r="61" spans="1:11" s="2" customFormat="1" ht="75" hidden="1" x14ac:dyDescent="0.25">
      <c r="A61" s="208"/>
      <c r="B61" s="31"/>
      <c r="C61" s="8" t="s">
        <v>2183</v>
      </c>
      <c r="D61" s="183"/>
      <c r="E61" s="9" t="s">
        <v>19</v>
      </c>
      <c r="F61" s="69" t="s">
        <v>2184</v>
      </c>
      <c r="G61" s="13"/>
      <c r="J61"/>
      <c r="K61" s="155"/>
    </row>
    <row r="62" spans="1:11" s="2" customFormat="1" ht="75" hidden="1" x14ac:dyDescent="0.25">
      <c r="A62" s="208"/>
      <c r="B62" s="31"/>
      <c r="C62" s="8" t="s">
        <v>2185</v>
      </c>
      <c r="D62" s="183"/>
      <c r="E62" s="9" t="s">
        <v>19</v>
      </c>
      <c r="F62" s="8" t="s">
        <v>2186</v>
      </c>
      <c r="G62" s="13"/>
      <c r="J62"/>
      <c r="K62" s="155"/>
    </row>
    <row r="63" spans="1:11" s="2" customFormat="1" ht="15.75" hidden="1" x14ac:dyDescent="0.25">
      <c r="A63" s="208"/>
      <c r="B63" s="31"/>
      <c r="C63" s="8" t="s">
        <v>2187</v>
      </c>
      <c r="D63" s="183"/>
      <c r="E63" s="9" t="s">
        <v>19</v>
      </c>
      <c r="F63" s="11" t="s">
        <v>2188</v>
      </c>
      <c r="G63" s="13"/>
      <c r="J63"/>
      <c r="K63" s="155"/>
    </row>
    <row r="64" spans="1:11" s="2" customFormat="1" ht="31.5" x14ac:dyDescent="0.25">
      <c r="A64" s="243" t="s">
        <v>82</v>
      </c>
      <c r="B64" s="31" t="s">
        <v>83</v>
      </c>
      <c r="C64" s="8" t="s">
        <v>2189</v>
      </c>
      <c r="D64" s="12">
        <v>2</v>
      </c>
      <c r="E64" s="9" t="s">
        <v>19</v>
      </c>
      <c r="F64" s="8"/>
      <c r="G64" s="230"/>
      <c r="K64" s="112"/>
    </row>
    <row r="65" spans="1:13" ht="150" x14ac:dyDescent="0.25">
      <c r="A65" s="243"/>
      <c r="B65" s="31"/>
      <c r="C65" s="8" t="s">
        <v>2190</v>
      </c>
      <c r="D65" s="12">
        <v>2</v>
      </c>
      <c r="E65" s="9" t="s">
        <v>19</v>
      </c>
      <c r="F65" s="8" t="s">
        <v>2191</v>
      </c>
      <c r="G65" s="230"/>
    </row>
    <row r="66" spans="1:13" ht="90" x14ac:dyDescent="0.25">
      <c r="A66" s="243"/>
      <c r="B66" s="31"/>
      <c r="C66" s="8" t="s">
        <v>2192</v>
      </c>
      <c r="D66" s="12">
        <v>2</v>
      </c>
      <c r="E66" s="9" t="s">
        <v>19</v>
      </c>
      <c r="F66" s="8" t="s">
        <v>2193</v>
      </c>
      <c r="G66" s="230"/>
    </row>
    <row r="67" spans="1:13" ht="30" x14ac:dyDescent="0.25">
      <c r="A67" s="243"/>
      <c r="B67" s="31"/>
      <c r="C67" s="8" t="s">
        <v>2194</v>
      </c>
      <c r="D67" s="12">
        <v>2</v>
      </c>
      <c r="E67" s="9" t="s">
        <v>19</v>
      </c>
      <c r="G67" s="230"/>
    </row>
    <row r="68" spans="1:13" ht="135" hidden="1" x14ac:dyDescent="0.25">
      <c r="A68" s="208"/>
      <c r="B68" s="31"/>
      <c r="C68" s="8" t="s">
        <v>2195</v>
      </c>
      <c r="D68" s="210"/>
      <c r="E68" s="9" t="s">
        <v>19</v>
      </c>
      <c r="F68" s="8" t="s">
        <v>2196</v>
      </c>
      <c r="G68" s="13"/>
      <c r="H68" s="211"/>
      <c r="J68"/>
      <c r="K68" s="155"/>
      <c r="L68"/>
      <c r="M68"/>
    </row>
    <row r="69" spans="1:13" ht="31.5" x14ac:dyDescent="0.25">
      <c r="A69" s="243" t="s">
        <v>84</v>
      </c>
      <c r="B69" s="31" t="s">
        <v>85</v>
      </c>
      <c r="C69" s="8" t="s">
        <v>2197</v>
      </c>
      <c r="D69" s="12">
        <v>2</v>
      </c>
      <c r="E69" s="9" t="s">
        <v>19</v>
      </c>
      <c r="F69" s="8" t="s">
        <v>2198</v>
      </c>
      <c r="G69" s="230"/>
    </row>
    <row r="70" spans="1:13" ht="30" hidden="1" x14ac:dyDescent="0.25">
      <c r="A70" s="208"/>
      <c r="B70" s="31"/>
      <c r="C70" s="8" t="s">
        <v>2199</v>
      </c>
      <c r="D70" s="183"/>
      <c r="E70" s="9" t="s">
        <v>19</v>
      </c>
      <c r="F70" s="8" t="s">
        <v>2200</v>
      </c>
      <c r="G70" s="13"/>
      <c r="J70"/>
      <c r="K70" s="155"/>
      <c r="L70"/>
      <c r="M70"/>
    </row>
    <row r="71" spans="1:13" ht="30" hidden="1" x14ac:dyDescent="0.25">
      <c r="A71" s="208"/>
      <c r="B71" s="31"/>
      <c r="C71" s="8" t="s">
        <v>2201</v>
      </c>
      <c r="D71" s="183"/>
      <c r="E71" s="9" t="s">
        <v>19</v>
      </c>
      <c r="F71" s="8" t="s">
        <v>2202</v>
      </c>
      <c r="G71" s="13"/>
      <c r="J71"/>
      <c r="K71" s="155"/>
      <c r="L71"/>
      <c r="M71"/>
    </row>
    <row r="72" spans="1:13" ht="45" hidden="1" x14ac:dyDescent="0.25">
      <c r="A72" s="208"/>
      <c r="B72" s="31"/>
      <c r="C72" s="8" t="s">
        <v>2203</v>
      </c>
      <c r="D72" s="183"/>
      <c r="E72" s="9" t="s">
        <v>19</v>
      </c>
      <c r="F72" s="8" t="s">
        <v>2204</v>
      </c>
      <c r="G72" s="13"/>
      <c r="J72"/>
      <c r="K72" s="155"/>
      <c r="L72"/>
      <c r="M72"/>
    </row>
    <row r="73" spans="1:13" ht="30" hidden="1" x14ac:dyDescent="0.25">
      <c r="A73" s="208"/>
      <c r="B73" s="31"/>
      <c r="C73" s="8" t="s">
        <v>2205</v>
      </c>
      <c r="D73" s="183"/>
      <c r="E73" s="9" t="s">
        <v>19</v>
      </c>
      <c r="F73" s="8" t="s">
        <v>2206</v>
      </c>
      <c r="G73" s="13"/>
      <c r="J73"/>
      <c r="K73" s="155"/>
      <c r="L73"/>
      <c r="M73"/>
    </row>
    <row r="74" spans="1:13" ht="63.75" hidden="1" customHeight="1" x14ac:dyDescent="0.25">
      <c r="A74" s="208"/>
      <c r="B74" s="31"/>
      <c r="C74" s="8" t="s">
        <v>2207</v>
      </c>
      <c r="D74" s="183"/>
      <c r="E74" s="9" t="s">
        <v>19</v>
      </c>
      <c r="F74" s="8" t="s">
        <v>2208</v>
      </c>
      <c r="G74" s="13"/>
      <c r="J74"/>
      <c r="K74" s="155"/>
      <c r="L74"/>
      <c r="M74"/>
    </row>
    <row r="75" spans="1:13" ht="45" x14ac:dyDescent="0.25">
      <c r="A75" s="243"/>
      <c r="B75" s="31"/>
      <c r="C75" s="15" t="s">
        <v>2209</v>
      </c>
      <c r="D75" s="12">
        <v>2</v>
      </c>
      <c r="E75" s="9" t="s">
        <v>19</v>
      </c>
      <c r="F75" s="8" t="s">
        <v>2210</v>
      </c>
      <c r="G75" s="230"/>
    </row>
    <row r="76" spans="1:13" ht="31.5" x14ac:dyDescent="0.25">
      <c r="A76" s="243" t="s">
        <v>86</v>
      </c>
      <c r="B76" s="31" t="s">
        <v>87</v>
      </c>
      <c r="C76" s="8" t="s">
        <v>2211</v>
      </c>
      <c r="D76" s="12">
        <v>2</v>
      </c>
      <c r="E76" s="9" t="s">
        <v>19</v>
      </c>
      <c r="F76" s="8"/>
      <c r="G76" s="230"/>
    </row>
    <row r="77" spans="1:13" ht="60" x14ac:dyDescent="0.25">
      <c r="A77" s="243" t="s">
        <v>88</v>
      </c>
      <c r="B77" s="31" t="s">
        <v>89</v>
      </c>
      <c r="C77" s="8" t="s">
        <v>2212</v>
      </c>
      <c r="D77" s="12">
        <v>2</v>
      </c>
      <c r="E77" s="9" t="s">
        <v>19</v>
      </c>
      <c r="F77" s="8" t="s">
        <v>2213</v>
      </c>
      <c r="G77" s="230"/>
    </row>
    <row r="78" spans="1:13" ht="45" hidden="1" x14ac:dyDescent="0.25">
      <c r="A78" s="208"/>
      <c r="B78" s="31"/>
      <c r="C78" s="8" t="s">
        <v>2214</v>
      </c>
      <c r="D78" s="183"/>
      <c r="E78" s="9" t="s">
        <v>19</v>
      </c>
      <c r="F78" s="8"/>
      <c r="G78" s="13"/>
      <c r="J78"/>
      <c r="K78" s="155"/>
      <c r="L78"/>
      <c r="M78"/>
    </row>
    <row r="79" spans="1:13" ht="45" hidden="1" customHeight="1" x14ac:dyDescent="0.25">
      <c r="A79" s="76" t="s">
        <v>90</v>
      </c>
      <c r="B79" s="11" t="s">
        <v>91</v>
      </c>
      <c r="C79" s="8"/>
      <c r="D79" s="9"/>
      <c r="E79" s="9"/>
      <c r="F79" s="8"/>
      <c r="G79" s="9"/>
      <c r="H79"/>
      <c r="I79"/>
      <c r="J79"/>
      <c r="K79"/>
      <c r="L79"/>
      <c r="M79"/>
    </row>
    <row r="80" spans="1:13" ht="21" x14ac:dyDescent="0.25">
      <c r="A80" s="243"/>
      <c r="B80" s="404" t="s">
        <v>92</v>
      </c>
      <c r="C80" s="405"/>
      <c r="D80" s="405"/>
      <c r="E80" s="405"/>
      <c r="F80" s="405"/>
      <c r="G80" s="407"/>
      <c r="H80" s="2">
        <f>H81</f>
        <v>10</v>
      </c>
      <c r="I80" s="2">
        <f>I81</f>
        <v>10</v>
      </c>
    </row>
    <row r="81" spans="1:13" ht="36.950000000000003" customHeight="1" x14ac:dyDescent="0.25">
      <c r="A81" s="243" t="s">
        <v>93</v>
      </c>
      <c r="B81" s="354" t="s">
        <v>94</v>
      </c>
      <c r="C81" s="355"/>
      <c r="D81" s="355"/>
      <c r="E81" s="355"/>
      <c r="F81" s="355"/>
      <c r="G81" s="378"/>
      <c r="H81" s="2">
        <f>SUM(D83:D90)</f>
        <v>10</v>
      </c>
      <c r="I81" s="2">
        <f>COUNT(D83:D90)*2</f>
        <v>10</v>
      </c>
      <c r="K81" s="112">
        <v>1</v>
      </c>
    </row>
    <row r="82" spans="1:13" ht="31.5" hidden="1" customHeight="1" x14ac:dyDescent="0.25">
      <c r="A82" s="76" t="s">
        <v>95</v>
      </c>
      <c r="B82" s="32" t="s">
        <v>96</v>
      </c>
      <c r="C82" s="8"/>
      <c r="D82" s="9"/>
      <c r="E82" s="9"/>
      <c r="F82" s="8"/>
      <c r="G82" s="9"/>
      <c r="H82"/>
      <c r="I82"/>
      <c r="J82"/>
      <c r="K82"/>
      <c r="L82"/>
      <c r="M82"/>
    </row>
    <row r="83" spans="1:13" ht="47.25" x14ac:dyDescent="0.25">
      <c r="A83" s="243" t="s">
        <v>97</v>
      </c>
      <c r="B83" s="32" t="s">
        <v>98</v>
      </c>
      <c r="C83" s="8" t="s">
        <v>2215</v>
      </c>
      <c r="D83" s="12">
        <v>2</v>
      </c>
      <c r="E83" s="9" t="s">
        <v>100</v>
      </c>
      <c r="F83" s="8" t="s">
        <v>2216</v>
      </c>
      <c r="G83" s="230"/>
    </row>
    <row r="84" spans="1:13" ht="31.5" hidden="1" customHeight="1" x14ac:dyDescent="0.25">
      <c r="A84" s="76" t="s">
        <v>102</v>
      </c>
      <c r="B84" s="32" t="s">
        <v>103</v>
      </c>
      <c r="C84" s="212"/>
      <c r="D84" s="9"/>
      <c r="E84" s="9"/>
      <c r="F84" s="8"/>
      <c r="G84" s="13"/>
      <c r="H84"/>
      <c r="I84"/>
      <c r="J84"/>
      <c r="K84"/>
      <c r="L84"/>
      <c r="M84"/>
    </row>
    <row r="85" spans="1:13" ht="75" hidden="1" x14ac:dyDescent="0.25">
      <c r="A85" s="208" t="s">
        <v>104</v>
      </c>
      <c r="B85" s="32" t="s">
        <v>105</v>
      </c>
      <c r="C85" s="212" t="s">
        <v>2217</v>
      </c>
      <c r="D85" s="183"/>
      <c r="E85" s="9" t="s">
        <v>100</v>
      </c>
      <c r="F85" s="8" t="s">
        <v>2218</v>
      </c>
      <c r="G85" s="13"/>
      <c r="J85"/>
      <c r="K85" s="155"/>
      <c r="L85"/>
      <c r="M85"/>
    </row>
    <row r="86" spans="1:13" ht="90" hidden="1" x14ac:dyDescent="0.25">
      <c r="A86" s="208"/>
      <c r="B86" s="32"/>
      <c r="C86" s="212" t="s">
        <v>2219</v>
      </c>
      <c r="D86" s="183"/>
      <c r="E86" s="9" t="s">
        <v>100</v>
      </c>
      <c r="F86" s="8" t="s">
        <v>2220</v>
      </c>
      <c r="G86" s="13"/>
      <c r="J86"/>
      <c r="K86" s="155"/>
      <c r="L86"/>
      <c r="M86"/>
    </row>
    <row r="87" spans="1:13" ht="90" x14ac:dyDescent="0.25">
      <c r="A87" s="243"/>
      <c r="B87" s="32"/>
      <c r="C87" s="8" t="s">
        <v>2221</v>
      </c>
      <c r="D87" s="12">
        <v>2</v>
      </c>
      <c r="E87" s="9" t="s">
        <v>100</v>
      </c>
      <c r="F87" s="136" t="s">
        <v>2222</v>
      </c>
      <c r="G87" s="230"/>
    </row>
    <row r="88" spans="1:13" ht="60" x14ac:dyDescent="0.25">
      <c r="A88" s="243"/>
      <c r="B88" s="32"/>
      <c r="C88" s="8" t="s">
        <v>2223</v>
      </c>
      <c r="D88" s="12">
        <v>2</v>
      </c>
      <c r="E88" s="9" t="s">
        <v>100</v>
      </c>
      <c r="F88" s="8" t="s">
        <v>2224</v>
      </c>
      <c r="G88" s="230"/>
    </row>
    <row r="89" spans="1:13" ht="45" x14ac:dyDescent="0.25">
      <c r="A89" s="243"/>
      <c r="B89" s="32"/>
      <c r="C89" s="8" t="s">
        <v>2225</v>
      </c>
      <c r="D89" s="12">
        <v>2</v>
      </c>
      <c r="E89" s="9" t="s">
        <v>100</v>
      </c>
      <c r="F89" s="8" t="s">
        <v>2226</v>
      </c>
      <c r="G89" s="230"/>
    </row>
    <row r="90" spans="1:13" ht="75" x14ac:dyDescent="0.25">
      <c r="A90" s="243"/>
      <c r="B90" s="32"/>
      <c r="C90" s="8" t="s">
        <v>2227</v>
      </c>
      <c r="D90" s="12">
        <v>2</v>
      </c>
      <c r="E90" s="9" t="s">
        <v>100</v>
      </c>
      <c r="F90" s="8" t="s">
        <v>2228</v>
      </c>
      <c r="G90" s="230"/>
    </row>
    <row r="91" spans="1:13" ht="31.5" hidden="1" customHeight="1" x14ac:dyDescent="0.25">
      <c r="A91" s="76" t="s">
        <v>106</v>
      </c>
      <c r="B91" s="32" t="s">
        <v>107</v>
      </c>
      <c r="C91" s="8"/>
      <c r="D91" s="9"/>
      <c r="E91" s="9"/>
      <c r="F91" s="8"/>
      <c r="G91" s="9"/>
      <c r="H91"/>
      <c r="I91"/>
      <c r="J91"/>
      <c r="K91"/>
      <c r="L91"/>
      <c r="M91"/>
    </row>
    <row r="92" spans="1:13" ht="47.25" hidden="1" customHeight="1" x14ac:dyDescent="0.25">
      <c r="A92" s="76" t="s">
        <v>108</v>
      </c>
      <c r="B92" s="7" t="s">
        <v>109</v>
      </c>
      <c r="C92" s="8"/>
      <c r="D92" s="9"/>
      <c r="E92" s="9"/>
      <c r="F92" s="8"/>
      <c r="G92" s="9"/>
      <c r="H92"/>
      <c r="I92"/>
      <c r="J92"/>
      <c r="K92"/>
      <c r="L92"/>
      <c r="M92"/>
    </row>
    <row r="93" spans="1:13" ht="47.25" hidden="1" customHeight="1" x14ac:dyDescent="0.25">
      <c r="A93" s="76" t="s">
        <v>113</v>
      </c>
      <c r="B93" s="7" t="s">
        <v>114</v>
      </c>
      <c r="C93" s="8"/>
      <c r="D93" s="9"/>
      <c r="E93" s="9"/>
      <c r="F93" s="8"/>
      <c r="G93" s="9"/>
      <c r="H93"/>
      <c r="I93"/>
      <c r="J93"/>
      <c r="K93"/>
      <c r="L93"/>
      <c r="M93"/>
    </row>
    <row r="94" spans="1:13" ht="47.25" hidden="1" customHeight="1" x14ac:dyDescent="0.25">
      <c r="A94" s="76" t="s">
        <v>118</v>
      </c>
      <c r="B94" s="7" t="s">
        <v>119</v>
      </c>
      <c r="C94" s="8"/>
      <c r="D94" s="9"/>
      <c r="E94" s="9"/>
      <c r="F94" s="8"/>
      <c r="G94" s="9"/>
      <c r="H94"/>
      <c r="I94"/>
      <c r="J94"/>
      <c r="K94"/>
      <c r="L94"/>
      <c r="M94"/>
    </row>
    <row r="95" spans="1:13" ht="15.75" hidden="1" customHeight="1" x14ac:dyDescent="0.25">
      <c r="A95" s="76" t="s">
        <v>120</v>
      </c>
      <c r="B95" s="205" t="s">
        <v>121</v>
      </c>
      <c r="C95" s="206"/>
      <c r="D95" s="206"/>
      <c r="E95" s="206"/>
      <c r="F95" s="206"/>
      <c r="G95" s="207"/>
      <c r="H95"/>
      <c r="I95"/>
      <c r="J95"/>
      <c r="K95"/>
      <c r="L95"/>
      <c r="M95"/>
    </row>
    <row r="96" spans="1:13" ht="31.5" hidden="1" customHeight="1" x14ac:dyDescent="0.25">
      <c r="A96" s="76" t="s">
        <v>122</v>
      </c>
      <c r="B96" s="7" t="s">
        <v>123</v>
      </c>
      <c r="C96" s="8"/>
      <c r="D96" s="9"/>
      <c r="E96" s="9"/>
      <c r="F96" s="8"/>
      <c r="G96" s="9"/>
      <c r="H96"/>
      <c r="I96"/>
      <c r="J96"/>
      <c r="K96"/>
      <c r="L96"/>
      <c r="M96"/>
    </row>
    <row r="97" spans="1:13" ht="63" hidden="1" customHeight="1" x14ac:dyDescent="0.25">
      <c r="A97" s="76" t="s">
        <v>128</v>
      </c>
      <c r="B97" s="7" t="s">
        <v>129</v>
      </c>
      <c r="C97" s="8"/>
      <c r="D97" s="9"/>
      <c r="E97" s="9"/>
      <c r="F97" s="8"/>
      <c r="G97" s="9"/>
      <c r="H97"/>
      <c r="I97"/>
      <c r="J97"/>
      <c r="K97"/>
      <c r="L97"/>
      <c r="M97"/>
    </row>
    <row r="98" spans="1:13" ht="31.5" hidden="1" customHeight="1" x14ac:dyDescent="0.25">
      <c r="A98" s="76" t="s">
        <v>130</v>
      </c>
      <c r="B98" s="7" t="s">
        <v>131</v>
      </c>
      <c r="C98" s="8"/>
      <c r="D98" s="9"/>
      <c r="E98" s="9"/>
      <c r="F98" s="8"/>
      <c r="G98" s="9"/>
      <c r="H98"/>
      <c r="I98"/>
      <c r="J98"/>
      <c r="K98"/>
      <c r="L98"/>
      <c r="M98"/>
    </row>
    <row r="99" spans="1:13" ht="47.25" hidden="1" customHeight="1" x14ac:dyDescent="0.25">
      <c r="A99" s="76" t="s">
        <v>132</v>
      </c>
      <c r="B99" s="7" t="s">
        <v>133</v>
      </c>
      <c r="C99" s="8"/>
      <c r="D99" s="9"/>
      <c r="E99" s="9"/>
      <c r="F99" s="8"/>
      <c r="G99" s="9"/>
      <c r="H99"/>
      <c r="I99"/>
      <c r="J99"/>
      <c r="K99"/>
      <c r="L99"/>
      <c r="M99"/>
    </row>
    <row r="100" spans="1:13" ht="15.75" hidden="1" customHeight="1" x14ac:dyDescent="0.25">
      <c r="A100" s="76" t="s">
        <v>134</v>
      </c>
      <c r="B100" s="205" t="s">
        <v>135</v>
      </c>
      <c r="C100" s="206"/>
      <c r="D100" s="206"/>
      <c r="E100" s="206"/>
      <c r="F100" s="206"/>
      <c r="G100" s="207"/>
      <c r="H100"/>
      <c r="I100"/>
      <c r="J100"/>
      <c r="K100"/>
      <c r="L100"/>
      <c r="M100"/>
    </row>
    <row r="101" spans="1:13" ht="31.5" hidden="1" customHeight="1" x14ac:dyDescent="0.25">
      <c r="A101" s="76" t="s">
        <v>136</v>
      </c>
      <c r="B101" s="7" t="s">
        <v>137</v>
      </c>
      <c r="C101" s="8"/>
      <c r="D101" s="9"/>
      <c r="E101" s="9"/>
      <c r="F101" s="8"/>
      <c r="G101" s="9"/>
      <c r="H101"/>
      <c r="I101"/>
      <c r="J101"/>
      <c r="K101"/>
      <c r="L101"/>
      <c r="M101"/>
    </row>
    <row r="102" spans="1:13" ht="31.5" hidden="1" customHeight="1" x14ac:dyDescent="0.25">
      <c r="A102" s="76" t="s">
        <v>139</v>
      </c>
      <c r="B102" s="7" t="s">
        <v>140</v>
      </c>
      <c r="C102" s="8"/>
      <c r="D102" s="9"/>
      <c r="E102" s="9"/>
      <c r="F102" s="8"/>
      <c r="G102" s="9"/>
      <c r="H102"/>
      <c r="I102"/>
      <c r="J102"/>
      <c r="K102"/>
      <c r="L102"/>
      <c r="M102"/>
    </row>
    <row r="103" spans="1:13" ht="47.25" hidden="1" customHeight="1" x14ac:dyDescent="0.25">
      <c r="A103" s="76" t="s">
        <v>141</v>
      </c>
      <c r="B103" s="7" t="s">
        <v>142</v>
      </c>
      <c r="C103" s="8"/>
      <c r="D103" s="9"/>
      <c r="E103" s="9"/>
      <c r="F103" s="8"/>
      <c r="G103" s="9"/>
      <c r="H103"/>
      <c r="I103"/>
      <c r="J103"/>
      <c r="K103"/>
      <c r="L103"/>
      <c r="M103"/>
    </row>
    <row r="104" spans="1:13" ht="78.75" hidden="1" customHeight="1" x14ac:dyDescent="0.25">
      <c r="A104" s="76" t="s">
        <v>143</v>
      </c>
      <c r="B104" s="7" t="s">
        <v>144</v>
      </c>
      <c r="C104" s="8"/>
      <c r="D104" s="9"/>
      <c r="E104" s="9"/>
      <c r="F104" s="8"/>
      <c r="G104" s="9"/>
      <c r="H104"/>
      <c r="I104"/>
      <c r="J104"/>
      <c r="K104"/>
      <c r="L104"/>
      <c r="M104"/>
    </row>
    <row r="105" spans="1:13" ht="15.75" hidden="1" customHeight="1" x14ac:dyDescent="0.25">
      <c r="A105" s="76" t="s">
        <v>145</v>
      </c>
      <c r="B105" s="205" t="s">
        <v>146</v>
      </c>
      <c r="C105" s="206"/>
      <c r="D105" s="206"/>
      <c r="E105" s="206"/>
      <c r="F105" s="206"/>
      <c r="G105" s="207"/>
      <c r="H105"/>
      <c r="I105"/>
      <c r="J105"/>
      <c r="K105"/>
      <c r="L105"/>
      <c r="M105"/>
    </row>
    <row r="106" spans="1:13" ht="63" hidden="1" customHeight="1" x14ac:dyDescent="0.25">
      <c r="A106" s="76" t="s">
        <v>147</v>
      </c>
      <c r="B106" s="7" t="s">
        <v>148</v>
      </c>
      <c r="C106" s="8"/>
      <c r="D106" s="9"/>
      <c r="E106" s="9"/>
      <c r="F106" s="8"/>
      <c r="G106" s="9"/>
      <c r="H106"/>
      <c r="I106"/>
      <c r="J106"/>
      <c r="K106"/>
      <c r="L106"/>
      <c r="M106"/>
    </row>
    <row r="107" spans="1:13" ht="47.25" hidden="1" customHeight="1" x14ac:dyDescent="0.25">
      <c r="A107" s="76" t="s">
        <v>152</v>
      </c>
      <c r="B107" s="7" t="s">
        <v>153</v>
      </c>
      <c r="C107" s="8"/>
      <c r="D107" s="9"/>
      <c r="E107" s="9"/>
      <c r="F107" s="8"/>
      <c r="G107" s="9"/>
      <c r="H107"/>
      <c r="I107"/>
      <c r="J107"/>
      <c r="K107"/>
      <c r="L107"/>
      <c r="M107"/>
    </row>
    <row r="108" spans="1:13" ht="47.25" hidden="1" customHeight="1" x14ac:dyDescent="0.25">
      <c r="A108" s="76" t="s">
        <v>154</v>
      </c>
      <c r="B108" s="7" t="s">
        <v>155</v>
      </c>
      <c r="C108" s="8"/>
      <c r="D108" s="9"/>
      <c r="E108" s="9"/>
      <c r="F108" s="8"/>
      <c r="G108" s="9"/>
      <c r="H108"/>
      <c r="I108"/>
      <c r="J108"/>
      <c r="K108"/>
      <c r="L108"/>
      <c r="M108"/>
    </row>
    <row r="109" spans="1:13" ht="63" hidden="1" customHeight="1" x14ac:dyDescent="0.25">
      <c r="A109" s="76" t="s">
        <v>156</v>
      </c>
      <c r="B109" s="7" t="s">
        <v>157</v>
      </c>
      <c r="C109" s="8"/>
      <c r="D109" s="9"/>
      <c r="E109" s="9"/>
      <c r="F109" s="8"/>
      <c r="G109" s="9"/>
      <c r="H109"/>
      <c r="I109"/>
      <c r="J109"/>
      <c r="K109"/>
      <c r="L109"/>
      <c r="M109"/>
    </row>
    <row r="110" spans="1:13" ht="63" hidden="1" customHeight="1" x14ac:dyDescent="0.25">
      <c r="A110" s="76" t="s">
        <v>158</v>
      </c>
      <c r="B110" s="7" t="s">
        <v>159</v>
      </c>
      <c r="C110" s="8"/>
      <c r="D110" s="9"/>
      <c r="E110" s="9"/>
      <c r="F110" s="8"/>
      <c r="G110" s="9"/>
      <c r="H110"/>
      <c r="I110"/>
      <c r="J110"/>
      <c r="K110"/>
      <c r="L110"/>
      <c r="M110"/>
    </row>
    <row r="111" spans="1:13" ht="21" x14ac:dyDescent="0.25">
      <c r="A111" s="243"/>
      <c r="B111" s="404" t="s">
        <v>160</v>
      </c>
      <c r="C111" s="405"/>
      <c r="D111" s="405"/>
      <c r="E111" s="405"/>
      <c r="F111" s="405"/>
      <c r="G111" s="407"/>
      <c r="H111" s="2">
        <f>H123+H153</f>
        <v>34</v>
      </c>
      <c r="I111" s="2">
        <f>I123+I153</f>
        <v>34</v>
      </c>
    </row>
    <row r="112" spans="1:13" ht="15.75" hidden="1" customHeight="1" x14ac:dyDescent="0.25">
      <c r="A112" s="76" t="s">
        <v>161</v>
      </c>
      <c r="B112" s="205" t="s">
        <v>162</v>
      </c>
      <c r="C112" s="206"/>
      <c r="D112" s="206"/>
      <c r="E112" s="206"/>
      <c r="F112" s="206"/>
      <c r="G112" s="207"/>
      <c r="H112"/>
      <c r="I112"/>
      <c r="J112"/>
      <c r="K112"/>
      <c r="L112"/>
      <c r="M112"/>
    </row>
    <row r="113" spans="1:13" ht="31.5" hidden="1" customHeight="1" x14ac:dyDescent="0.25">
      <c r="A113" s="76" t="s">
        <v>163</v>
      </c>
      <c r="B113" s="7" t="s">
        <v>164</v>
      </c>
      <c r="C113" s="8"/>
      <c r="D113" s="9"/>
      <c r="E113" s="9"/>
      <c r="F113" s="8"/>
      <c r="G113" s="9"/>
      <c r="H113"/>
      <c r="I113"/>
      <c r="J113"/>
      <c r="K113"/>
      <c r="L113"/>
      <c r="M113"/>
    </row>
    <row r="114" spans="1:13" ht="31.5" hidden="1" customHeight="1" x14ac:dyDescent="0.25">
      <c r="A114" s="76" t="s">
        <v>167</v>
      </c>
      <c r="B114" s="32" t="s">
        <v>168</v>
      </c>
      <c r="C114" s="8"/>
      <c r="D114" s="9"/>
      <c r="E114" s="9"/>
      <c r="F114" s="8"/>
      <c r="G114" s="9"/>
      <c r="H114"/>
      <c r="I114"/>
      <c r="J114"/>
      <c r="K114"/>
      <c r="L114"/>
      <c r="M114"/>
    </row>
    <row r="115" spans="1:13" ht="31.5" hidden="1" customHeight="1" x14ac:dyDescent="0.25">
      <c r="A115" s="76" t="s">
        <v>172</v>
      </c>
      <c r="B115" s="7" t="s">
        <v>173</v>
      </c>
      <c r="C115" s="209"/>
      <c r="D115" s="9"/>
      <c r="E115" s="9"/>
      <c r="F115" s="8"/>
      <c r="G115" s="9"/>
      <c r="H115"/>
      <c r="I115"/>
      <c r="J115"/>
      <c r="K115"/>
      <c r="L115"/>
      <c r="M115"/>
    </row>
    <row r="116" spans="1:13" ht="47.25" hidden="1" customHeight="1" x14ac:dyDescent="0.25">
      <c r="A116" s="76" t="s">
        <v>182</v>
      </c>
      <c r="B116" s="7" t="s">
        <v>183</v>
      </c>
      <c r="C116" s="8"/>
      <c r="D116" s="9"/>
      <c r="E116" s="9"/>
      <c r="F116" s="8"/>
      <c r="G116" s="9"/>
      <c r="H116"/>
      <c r="I116"/>
      <c r="J116"/>
      <c r="K116"/>
      <c r="L116"/>
      <c r="M116"/>
    </row>
    <row r="117" spans="1:13" ht="47.25" hidden="1" customHeight="1" x14ac:dyDescent="0.25">
      <c r="A117" s="76" t="s">
        <v>184</v>
      </c>
      <c r="B117" s="7" t="s">
        <v>185</v>
      </c>
      <c r="C117" s="8"/>
      <c r="D117" s="9"/>
      <c r="E117" s="9"/>
      <c r="F117" s="8"/>
      <c r="G117" s="9"/>
      <c r="H117"/>
      <c r="I117"/>
      <c r="J117"/>
      <c r="K117"/>
      <c r="L117"/>
      <c r="M117"/>
    </row>
    <row r="118" spans="1:13" ht="15.75" hidden="1" customHeight="1" x14ac:dyDescent="0.25">
      <c r="A118" s="76" t="s">
        <v>186</v>
      </c>
      <c r="B118" s="205" t="s">
        <v>187</v>
      </c>
      <c r="C118" s="206"/>
      <c r="D118" s="206"/>
      <c r="E118" s="206"/>
      <c r="F118" s="206"/>
      <c r="G118" s="207"/>
      <c r="H118"/>
      <c r="I118"/>
      <c r="J118"/>
      <c r="K118"/>
      <c r="L118"/>
      <c r="M118"/>
    </row>
    <row r="119" spans="1:13" ht="31.5" hidden="1" customHeight="1" x14ac:dyDescent="0.25">
      <c r="A119" s="76" t="s">
        <v>188</v>
      </c>
      <c r="B119" s="32" t="s">
        <v>189</v>
      </c>
      <c r="C119" s="8"/>
      <c r="D119" s="9">
        <v>2</v>
      </c>
      <c r="E119" s="9"/>
      <c r="F119" s="8"/>
      <c r="G119" s="9"/>
      <c r="H119"/>
      <c r="I119"/>
      <c r="J119"/>
      <c r="K119"/>
      <c r="L119"/>
      <c r="M119"/>
    </row>
    <row r="120" spans="1:13" ht="31.5" hidden="1" customHeight="1" x14ac:dyDescent="0.25">
      <c r="A120" s="76" t="s">
        <v>190</v>
      </c>
      <c r="B120" s="32" t="s">
        <v>191</v>
      </c>
      <c r="C120" s="8"/>
      <c r="D120" s="9"/>
      <c r="E120" s="9"/>
      <c r="F120" s="8"/>
      <c r="G120" s="9"/>
      <c r="H120"/>
      <c r="I120"/>
      <c r="J120"/>
      <c r="K120"/>
      <c r="L120"/>
      <c r="M120"/>
    </row>
    <row r="121" spans="1:13" ht="31.5" hidden="1" customHeight="1" x14ac:dyDescent="0.25">
      <c r="A121" s="76" t="s">
        <v>194</v>
      </c>
      <c r="B121" s="32" t="s">
        <v>195</v>
      </c>
      <c r="C121" s="8"/>
      <c r="D121" s="9"/>
      <c r="E121" s="9"/>
      <c r="F121" s="8"/>
      <c r="G121" s="9"/>
      <c r="H121"/>
      <c r="I121"/>
      <c r="J121"/>
      <c r="K121"/>
      <c r="L121"/>
      <c r="M121"/>
    </row>
    <row r="122" spans="1:13" ht="47.25" hidden="1" customHeight="1" x14ac:dyDescent="0.25">
      <c r="A122" s="76" t="s">
        <v>197</v>
      </c>
      <c r="B122" s="32" t="s">
        <v>198</v>
      </c>
      <c r="C122" s="8"/>
      <c r="D122" s="9"/>
      <c r="E122" s="9"/>
      <c r="F122" s="8"/>
      <c r="G122" s="9"/>
      <c r="H122"/>
      <c r="I122"/>
      <c r="J122"/>
      <c r="K122"/>
      <c r="L122"/>
      <c r="M122"/>
    </row>
    <row r="123" spans="1:13" ht="36.950000000000003" customHeight="1" x14ac:dyDescent="0.25">
      <c r="A123" s="243" t="s">
        <v>200</v>
      </c>
      <c r="B123" s="354" t="s">
        <v>201</v>
      </c>
      <c r="C123" s="355"/>
      <c r="D123" s="355"/>
      <c r="E123" s="355"/>
      <c r="F123" s="355"/>
      <c r="G123" s="378"/>
      <c r="H123" s="2">
        <f>SUM(D126:D151)</f>
        <v>26</v>
      </c>
      <c r="I123" s="2">
        <f>COUNT(D126:D151)*2</f>
        <v>26</v>
      </c>
      <c r="K123" s="112">
        <v>23</v>
      </c>
    </row>
    <row r="124" spans="1:13" ht="47.25" hidden="1" customHeight="1" x14ac:dyDescent="0.25">
      <c r="A124" s="76" t="s">
        <v>202</v>
      </c>
      <c r="B124" s="7" t="s">
        <v>203</v>
      </c>
      <c r="C124" s="8"/>
      <c r="D124" s="9"/>
      <c r="E124" s="9"/>
      <c r="F124" s="8"/>
      <c r="G124" s="9"/>
      <c r="H124"/>
      <c r="I124"/>
      <c r="J124"/>
      <c r="K124"/>
      <c r="L124"/>
      <c r="M124"/>
    </row>
    <row r="125" spans="1:13" ht="47.25" hidden="1" customHeight="1" x14ac:dyDescent="0.25">
      <c r="A125" s="76" t="s">
        <v>206</v>
      </c>
      <c r="B125" s="7" t="s">
        <v>207</v>
      </c>
      <c r="C125" s="209"/>
      <c r="D125" s="9"/>
      <c r="E125" s="9"/>
      <c r="F125" s="8"/>
      <c r="G125" s="9"/>
      <c r="H125"/>
      <c r="I125"/>
      <c r="J125"/>
      <c r="K125"/>
      <c r="L125"/>
      <c r="M125"/>
    </row>
    <row r="126" spans="1:13" ht="31.5" x14ac:dyDescent="0.25">
      <c r="A126" s="243" t="s">
        <v>210</v>
      </c>
      <c r="B126" s="7" t="s">
        <v>211</v>
      </c>
      <c r="C126" s="209" t="s">
        <v>2229</v>
      </c>
      <c r="D126" s="12">
        <v>2</v>
      </c>
      <c r="E126" s="9" t="s">
        <v>205</v>
      </c>
      <c r="F126" s="8"/>
      <c r="G126" s="230"/>
    </row>
    <row r="127" spans="1:13" ht="15.75" hidden="1" customHeight="1" x14ac:dyDescent="0.25">
      <c r="A127" s="76" t="s">
        <v>212</v>
      </c>
      <c r="B127" s="7" t="s">
        <v>213</v>
      </c>
      <c r="C127" s="8"/>
      <c r="D127" s="9"/>
      <c r="E127" s="9"/>
      <c r="F127" s="8"/>
      <c r="G127" s="13"/>
      <c r="H127"/>
      <c r="I127"/>
      <c r="J127"/>
      <c r="K127"/>
      <c r="L127"/>
      <c r="M127"/>
    </row>
    <row r="128" spans="1:13" ht="63" x14ac:dyDescent="0.25">
      <c r="A128" s="243" t="s">
        <v>214</v>
      </c>
      <c r="B128" s="31" t="s">
        <v>215</v>
      </c>
      <c r="C128" s="209" t="s">
        <v>2230</v>
      </c>
      <c r="D128" s="12">
        <v>2</v>
      </c>
      <c r="E128" s="9" t="s">
        <v>19</v>
      </c>
      <c r="F128" s="8" t="s">
        <v>2231</v>
      </c>
      <c r="G128" s="230"/>
    </row>
    <row r="129" spans="1:11" s="2" customFormat="1" ht="31.5" x14ac:dyDescent="0.25">
      <c r="A129" s="243"/>
      <c r="B129" s="7"/>
      <c r="C129" s="209" t="s">
        <v>2232</v>
      </c>
      <c r="D129" s="12">
        <v>2</v>
      </c>
      <c r="E129" s="9" t="s">
        <v>19</v>
      </c>
      <c r="F129" s="8" t="s">
        <v>2233</v>
      </c>
      <c r="G129" s="230"/>
      <c r="K129" s="112"/>
    </row>
    <row r="130" spans="1:11" s="2" customFormat="1" ht="15.75" hidden="1" x14ac:dyDescent="0.25">
      <c r="A130" s="208"/>
      <c r="B130" s="7"/>
      <c r="C130" s="209" t="s">
        <v>2234</v>
      </c>
      <c r="D130" s="183"/>
      <c r="E130" s="9" t="s">
        <v>19</v>
      </c>
      <c r="F130" s="8" t="s">
        <v>2235</v>
      </c>
      <c r="G130" s="13"/>
      <c r="J130"/>
      <c r="K130" s="155"/>
    </row>
    <row r="131" spans="1:11" s="2" customFormat="1" ht="90" hidden="1" x14ac:dyDescent="0.25">
      <c r="A131" s="208"/>
      <c r="B131" s="7"/>
      <c r="C131" s="209" t="s">
        <v>2236</v>
      </c>
      <c r="D131" s="183"/>
      <c r="E131" s="9" t="s">
        <v>19</v>
      </c>
      <c r="F131" s="8" t="s">
        <v>2237</v>
      </c>
      <c r="G131" s="13"/>
      <c r="J131"/>
      <c r="K131" s="155"/>
    </row>
    <row r="132" spans="1:11" s="2" customFormat="1" ht="47.25" x14ac:dyDescent="0.25">
      <c r="A132" s="243"/>
      <c r="B132" s="7"/>
      <c r="C132" s="209" t="s">
        <v>2238</v>
      </c>
      <c r="D132" s="12">
        <v>2</v>
      </c>
      <c r="E132" s="9" t="s">
        <v>19</v>
      </c>
      <c r="F132" s="8" t="s">
        <v>2239</v>
      </c>
      <c r="G132" s="230"/>
      <c r="K132" s="112"/>
    </row>
    <row r="133" spans="1:11" s="2" customFormat="1" ht="31.5" hidden="1" x14ac:dyDescent="0.25">
      <c r="A133" s="208"/>
      <c r="B133" s="7"/>
      <c r="C133" s="32" t="s">
        <v>2240</v>
      </c>
      <c r="D133" s="183"/>
      <c r="E133" s="9" t="s">
        <v>19</v>
      </c>
      <c r="F133" s="8"/>
      <c r="G133" s="13"/>
      <c r="J133"/>
      <c r="K133" s="155"/>
    </row>
    <row r="134" spans="1:11" s="2" customFormat="1" ht="30" hidden="1" x14ac:dyDescent="0.25">
      <c r="A134" s="208"/>
      <c r="B134" s="7"/>
      <c r="C134" s="8" t="s">
        <v>2241</v>
      </c>
      <c r="D134" s="183"/>
      <c r="E134" s="9" t="s">
        <v>19</v>
      </c>
      <c r="F134" s="8"/>
      <c r="G134" s="13"/>
      <c r="J134"/>
      <c r="K134" s="155"/>
    </row>
    <row r="135" spans="1:11" s="2" customFormat="1" ht="30" hidden="1" x14ac:dyDescent="0.25">
      <c r="A135" s="208"/>
      <c r="B135" s="7"/>
      <c r="C135" s="8" t="s">
        <v>2242</v>
      </c>
      <c r="D135" s="183"/>
      <c r="E135" s="9" t="s">
        <v>19</v>
      </c>
      <c r="F135" s="8"/>
      <c r="G135" s="13"/>
      <c r="J135"/>
      <c r="K135" s="155"/>
    </row>
    <row r="136" spans="1:11" s="2" customFormat="1" ht="60" hidden="1" x14ac:dyDescent="0.25">
      <c r="A136" s="208"/>
      <c r="B136" s="7"/>
      <c r="C136" s="8" t="s">
        <v>2243</v>
      </c>
      <c r="D136" s="183"/>
      <c r="E136" s="9" t="s">
        <v>19</v>
      </c>
      <c r="F136" s="8"/>
      <c r="G136" s="13"/>
      <c r="J136"/>
      <c r="K136" s="155"/>
    </row>
    <row r="137" spans="1:11" s="2" customFormat="1" ht="75" x14ac:dyDescent="0.25">
      <c r="A137" s="243"/>
      <c r="B137" s="7"/>
      <c r="C137" s="15" t="s">
        <v>2244</v>
      </c>
      <c r="D137" s="12">
        <v>2</v>
      </c>
      <c r="E137" s="9" t="s">
        <v>19</v>
      </c>
      <c r="F137" s="8" t="s">
        <v>2245</v>
      </c>
      <c r="G137" s="230"/>
      <c r="K137" s="112"/>
    </row>
    <row r="138" spans="1:11" s="2" customFormat="1" ht="90" x14ac:dyDescent="0.25">
      <c r="A138" s="243"/>
      <c r="B138" s="7"/>
      <c r="C138" s="8" t="s">
        <v>2246</v>
      </c>
      <c r="D138" s="12">
        <v>2</v>
      </c>
      <c r="E138" s="9" t="s">
        <v>19</v>
      </c>
      <c r="F138" s="8" t="s">
        <v>2247</v>
      </c>
      <c r="G138" s="230"/>
      <c r="K138" s="112"/>
    </row>
    <row r="139" spans="1:11" s="2" customFormat="1" ht="75" x14ac:dyDescent="0.25">
      <c r="A139" s="243"/>
      <c r="B139" s="7"/>
      <c r="C139" s="8" t="s">
        <v>2248</v>
      </c>
      <c r="D139" s="12">
        <v>2</v>
      </c>
      <c r="E139" s="9" t="s">
        <v>19</v>
      </c>
      <c r="F139" s="8" t="s">
        <v>2249</v>
      </c>
      <c r="G139" s="230"/>
      <c r="K139" s="112"/>
    </row>
    <row r="140" spans="1:11" s="2" customFormat="1" ht="105" x14ac:dyDescent="0.25">
      <c r="A140" s="243"/>
      <c r="B140" s="7"/>
      <c r="C140" s="8" t="s">
        <v>2250</v>
      </c>
      <c r="D140" s="12">
        <v>2</v>
      </c>
      <c r="E140" s="9" t="s">
        <v>19</v>
      </c>
      <c r="F140" s="8" t="s">
        <v>2251</v>
      </c>
      <c r="G140" s="230"/>
      <c r="K140" s="112"/>
    </row>
    <row r="141" spans="1:11" s="2" customFormat="1" ht="120" hidden="1" x14ac:dyDescent="0.25">
      <c r="A141" s="208"/>
      <c r="B141" s="7"/>
      <c r="C141" s="8" t="s">
        <v>2252</v>
      </c>
      <c r="D141" s="183"/>
      <c r="E141" s="9" t="s">
        <v>19</v>
      </c>
      <c r="F141" s="8" t="s">
        <v>2253</v>
      </c>
      <c r="G141" s="13"/>
      <c r="H141" s="108"/>
      <c r="J141"/>
      <c r="K141" s="155"/>
    </row>
    <row r="142" spans="1:11" s="2" customFormat="1" ht="30" x14ac:dyDescent="0.25">
      <c r="A142" s="243"/>
      <c r="B142" s="7"/>
      <c r="C142" s="8" t="s">
        <v>2254</v>
      </c>
      <c r="D142" s="12">
        <v>2</v>
      </c>
      <c r="E142" s="9" t="s">
        <v>19</v>
      </c>
      <c r="F142" s="8" t="s">
        <v>2255</v>
      </c>
      <c r="G142" s="230"/>
      <c r="K142" s="112"/>
    </row>
    <row r="143" spans="1:11" s="2" customFormat="1" ht="45" x14ac:dyDescent="0.25">
      <c r="A143" s="243"/>
      <c r="B143" s="7"/>
      <c r="C143" s="8" t="s">
        <v>2256</v>
      </c>
      <c r="D143" s="12">
        <v>2</v>
      </c>
      <c r="E143" s="9" t="s">
        <v>19</v>
      </c>
      <c r="F143" s="8" t="s">
        <v>2257</v>
      </c>
      <c r="G143" s="230"/>
      <c r="K143" s="112"/>
    </row>
    <row r="144" spans="1:11" s="2" customFormat="1" ht="30" x14ac:dyDescent="0.25">
      <c r="A144" s="243"/>
      <c r="B144" s="7"/>
      <c r="C144" s="36" t="s">
        <v>2258</v>
      </c>
      <c r="D144" s="12">
        <v>2</v>
      </c>
      <c r="E144" s="9" t="s">
        <v>19</v>
      </c>
      <c r="F144" s="8" t="s">
        <v>2259</v>
      </c>
      <c r="G144" s="230"/>
      <c r="K144" s="112"/>
    </row>
    <row r="145" spans="1:13" ht="30" x14ac:dyDescent="0.25">
      <c r="A145" s="243"/>
      <c r="B145" s="7"/>
      <c r="C145" s="36" t="s">
        <v>2260</v>
      </c>
      <c r="D145" s="12">
        <v>2</v>
      </c>
      <c r="E145" s="9" t="s">
        <v>19</v>
      </c>
      <c r="F145" s="8" t="s">
        <v>2261</v>
      </c>
      <c r="G145" s="230"/>
    </row>
    <row r="146" spans="1:13" ht="60" x14ac:dyDescent="0.25">
      <c r="A146" s="243"/>
      <c r="B146" s="7"/>
      <c r="C146" s="8" t="s">
        <v>2262</v>
      </c>
      <c r="D146" s="12">
        <v>2</v>
      </c>
      <c r="E146" s="9" t="s">
        <v>19</v>
      </c>
      <c r="F146" s="8" t="s">
        <v>2263</v>
      </c>
      <c r="G146" s="230"/>
    </row>
    <row r="147" spans="1:13" ht="15.75" hidden="1" x14ac:dyDescent="0.25">
      <c r="A147" s="208"/>
      <c r="B147" s="7"/>
      <c r="C147" s="36" t="s">
        <v>2264</v>
      </c>
      <c r="D147" s="183"/>
      <c r="E147" s="9" t="s">
        <v>19</v>
      </c>
      <c r="F147" s="8"/>
      <c r="G147" s="13"/>
      <c r="J147"/>
      <c r="K147" s="155"/>
      <c r="L147"/>
      <c r="M147"/>
    </row>
    <row r="148" spans="1:13" ht="15.75" hidden="1" x14ac:dyDescent="0.25">
      <c r="A148" s="208"/>
      <c r="B148" s="7"/>
      <c r="C148" s="36" t="s">
        <v>2265</v>
      </c>
      <c r="D148" s="183"/>
      <c r="E148" s="9" t="s">
        <v>19</v>
      </c>
      <c r="F148" s="8"/>
      <c r="G148" s="13"/>
      <c r="J148"/>
      <c r="K148" s="155"/>
      <c r="L148"/>
      <c r="M148"/>
    </row>
    <row r="149" spans="1:13" ht="15.75" hidden="1" x14ac:dyDescent="0.25">
      <c r="A149" s="208"/>
      <c r="B149" s="7"/>
      <c r="C149" s="36" t="s">
        <v>2266</v>
      </c>
      <c r="D149" s="183"/>
      <c r="E149" s="9" t="s">
        <v>19</v>
      </c>
      <c r="F149" s="8"/>
      <c r="G149" s="13"/>
      <c r="J149"/>
      <c r="K149" s="155"/>
      <c r="L149"/>
      <c r="M149"/>
    </row>
    <row r="150" spans="1:13" ht="15.75" hidden="1" x14ac:dyDescent="0.25">
      <c r="A150" s="208"/>
      <c r="B150" s="7"/>
      <c r="C150" s="36" t="s">
        <v>2267</v>
      </c>
      <c r="D150" s="183"/>
      <c r="E150" s="9" t="s">
        <v>19</v>
      </c>
      <c r="F150" s="8"/>
      <c r="G150" s="13"/>
      <c r="J150"/>
      <c r="K150" s="155"/>
      <c r="L150"/>
      <c r="M150"/>
    </row>
    <row r="151" spans="1:13" ht="15.75" hidden="1" x14ac:dyDescent="0.25">
      <c r="A151" s="208"/>
      <c r="B151" s="7"/>
      <c r="C151" s="36" t="s">
        <v>2268</v>
      </c>
      <c r="D151" s="183"/>
      <c r="E151" s="9" t="s">
        <v>19</v>
      </c>
      <c r="F151" s="8"/>
      <c r="G151" s="13"/>
      <c r="J151"/>
      <c r="K151" s="155"/>
      <c r="L151"/>
      <c r="M151"/>
    </row>
    <row r="152" spans="1:13" ht="31.5" hidden="1" customHeight="1" x14ac:dyDescent="0.25">
      <c r="A152" s="76" t="s">
        <v>221</v>
      </c>
      <c r="B152" s="31" t="s">
        <v>222</v>
      </c>
      <c r="C152" s="8"/>
      <c r="D152" s="9"/>
      <c r="E152" s="9"/>
      <c r="F152" s="8"/>
      <c r="G152" s="9"/>
      <c r="H152"/>
      <c r="I152"/>
      <c r="J152"/>
      <c r="K152"/>
      <c r="L152"/>
      <c r="M152"/>
    </row>
    <row r="153" spans="1:13" ht="36.950000000000003" customHeight="1" x14ac:dyDescent="0.25">
      <c r="A153" s="243" t="s">
        <v>231</v>
      </c>
      <c r="B153" s="354" t="s">
        <v>232</v>
      </c>
      <c r="C153" s="355"/>
      <c r="D153" s="355"/>
      <c r="E153" s="355"/>
      <c r="F153" s="355"/>
      <c r="G153" s="378"/>
      <c r="H153" s="2">
        <f>SUM(D154:D157)</f>
        <v>8</v>
      </c>
      <c r="I153" s="2">
        <f>COUNT(D154:D157)*2</f>
        <v>8</v>
      </c>
      <c r="K153" s="112">
        <v>4</v>
      </c>
    </row>
    <row r="154" spans="1:13" ht="60" x14ac:dyDescent="0.25">
      <c r="A154" s="243" t="s">
        <v>233</v>
      </c>
      <c r="B154" s="7" t="s">
        <v>234</v>
      </c>
      <c r="C154" s="130" t="s">
        <v>2269</v>
      </c>
      <c r="D154" s="129">
        <v>2</v>
      </c>
      <c r="E154" s="29" t="s">
        <v>236</v>
      </c>
      <c r="F154" s="182" t="s">
        <v>2270</v>
      </c>
      <c r="G154" s="230"/>
    </row>
    <row r="155" spans="1:13" ht="75" x14ac:dyDescent="0.25">
      <c r="A155" s="243"/>
      <c r="B155" s="7"/>
      <c r="C155" s="130" t="s">
        <v>2271</v>
      </c>
      <c r="D155" s="129">
        <v>2</v>
      </c>
      <c r="E155" s="29" t="s">
        <v>236</v>
      </c>
      <c r="F155" s="8" t="s">
        <v>2272</v>
      </c>
      <c r="G155" s="230"/>
    </row>
    <row r="156" spans="1:13" ht="45" x14ac:dyDescent="0.25">
      <c r="A156" s="243"/>
      <c r="B156" s="7"/>
      <c r="C156" s="8" t="s">
        <v>2273</v>
      </c>
      <c r="D156" s="12">
        <v>2</v>
      </c>
      <c r="E156" s="29" t="s">
        <v>236</v>
      </c>
      <c r="F156" s="8" t="s">
        <v>2274</v>
      </c>
      <c r="G156" s="230"/>
    </row>
    <row r="157" spans="1:13" ht="150" x14ac:dyDescent="0.25">
      <c r="A157" s="243"/>
      <c r="B157" s="7"/>
      <c r="C157" s="8" t="s">
        <v>2275</v>
      </c>
      <c r="D157" s="12">
        <v>2</v>
      </c>
      <c r="E157" s="29" t="s">
        <v>236</v>
      </c>
      <c r="F157" s="8" t="s">
        <v>2276</v>
      </c>
      <c r="G157" s="230"/>
    </row>
    <row r="158" spans="1:13" ht="31.5" hidden="1" customHeight="1" x14ac:dyDescent="0.25">
      <c r="A158" s="115" t="s">
        <v>252</v>
      </c>
      <c r="B158" s="7" t="s">
        <v>253</v>
      </c>
      <c r="C158" s="130"/>
      <c r="D158" s="29"/>
      <c r="E158" s="29"/>
      <c r="G158" s="9"/>
      <c r="H158"/>
      <c r="I158"/>
      <c r="J158"/>
      <c r="K158"/>
      <c r="L158"/>
      <c r="M158"/>
    </row>
    <row r="159" spans="1:13" ht="47.25" hidden="1" customHeight="1" x14ac:dyDescent="0.25">
      <c r="A159" s="115" t="s">
        <v>260</v>
      </c>
      <c r="B159" s="32" t="s">
        <v>261</v>
      </c>
      <c r="C159" s="8"/>
      <c r="D159" s="9"/>
      <c r="E159" s="9"/>
      <c r="F159" s="8"/>
      <c r="G159" s="9"/>
      <c r="H159"/>
      <c r="I159"/>
      <c r="J159"/>
      <c r="K159"/>
      <c r="L159"/>
      <c r="M159"/>
    </row>
    <row r="160" spans="1:13" ht="15.75" hidden="1" customHeight="1" x14ac:dyDescent="0.25">
      <c r="A160" s="115" t="s">
        <v>264</v>
      </c>
      <c r="B160" s="205" t="s">
        <v>265</v>
      </c>
      <c r="C160" s="206"/>
      <c r="D160" s="206"/>
      <c r="E160" s="206"/>
      <c r="F160" s="206"/>
      <c r="G160" s="207"/>
      <c r="H160"/>
      <c r="I160"/>
      <c r="J160"/>
      <c r="K160"/>
      <c r="L160"/>
      <c r="M160"/>
    </row>
    <row r="161" spans="1:13" ht="47.25" hidden="1" customHeight="1" x14ac:dyDescent="0.25">
      <c r="A161" s="76" t="s">
        <v>266</v>
      </c>
      <c r="B161" s="7" t="s">
        <v>267</v>
      </c>
      <c r="C161" s="8"/>
      <c r="D161" s="9"/>
      <c r="E161" s="9"/>
      <c r="F161" s="8"/>
      <c r="G161" s="9"/>
      <c r="H161"/>
      <c r="I161"/>
      <c r="J161"/>
      <c r="K161"/>
      <c r="L161"/>
      <c r="M161"/>
    </row>
    <row r="162" spans="1:13" ht="47.25" hidden="1" customHeight="1" x14ac:dyDescent="0.25">
      <c r="A162" s="115" t="s">
        <v>270</v>
      </c>
      <c r="B162" s="7" t="s">
        <v>271</v>
      </c>
      <c r="C162" s="8"/>
      <c r="D162" s="9"/>
      <c r="E162" s="9"/>
      <c r="F162" s="130"/>
      <c r="G162" s="9"/>
      <c r="H162"/>
      <c r="I162"/>
      <c r="J162"/>
      <c r="K162"/>
      <c r="L162"/>
      <c r="M162"/>
    </row>
    <row r="163" spans="1:13" ht="47.25" hidden="1" customHeight="1" x14ac:dyDescent="0.25">
      <c r="A163" s="115" t="s">
        <v>282</v>
      </c>
      <c r="B163" s="7" t="s">
        <v>283</v>
      </c>
      <c r="C163" s="8"/>
      <c r="D163" s="9"/>
      <c r="E163" s="9"/>
      <c r="F163" s="209"/>
      <c r="G163" s="9"/>
      <c r="H163"/>
      <c r="I163"/>
      <c r="J163"/>
      <c r="K163"/>
      <c r="L163"/>
      <c r="M163"/>
    </row>
    <row r="164" spans="1:13" ht="47.25" hidden="1" customHeight="1" x14ac:dyDescent="0.25">
      <c r="A164" s="76" t="s">
        <v>286</v>
      </c>
      <c r="B164" s="7" t="s">
        <v>287</v>
      </c>
      <c r="C164" s="8"/>
      <c r="D164" s="9"/>
      <c r="E164" s="9"/>
      <c r="F164" s="8"/>
      <c r="G164" s="9"/>
      <c r="H164"/>
      <c r="I164"/>
      <c r="J164"/>
      <c r="K164"/>
      <c r="L164"/>
      <c r="M164"/>
    </row>
    <row r="165" spans="1:13" ht="15.75" hidden="1" customHeight="1" x14ac:dyDescent="0.25">
      <c r="A165" s="76" t="s">
        <v>292</v>
      </c>
      <c r="B165" s="7" t="s">
        <v>1123</v>
      </c>
      <c r="C165" s="8"/>
      <c r="D165" s="9"/>
      <c r="E165" s="9"/>
      <c r="F165" s="8"/>
      <c r="G165" s="9"/>
      <c r="H165"/>
      <c r="I165"/>
      <c r="J165"/>
      <c r="K165"/>
      <c r="L165"/>
      <c r="M165"/>
    </row>
    <row r="166" spans="1:13" ht="47.25" hidden="1" customHeight="1" x14ac:dyDescent="0.25">
      <c r="A166" s="76" t="s">
        <v>296</v>
      </c>
      <c r="B166" s="31" t="s">
        <v>297</v>
      </c>
      <c r="C166" s="8"/>
      <c r="D166" s="9"/>
      <c r="E166" s="9"/>
      <c r="F166" s="8"/>
      <c r="G166" s="9"/>
      <c r="H166"/>
      <c r="I166"/>
      <c r="J166"/>
      <c r="K166"/>
      <c r="L166"/>
      <c r="M166"/>
    </row>
    <row r="167" spans="1:13" ht="47.25" hidden="1" customHeight="1" x14ac:dyDescent="0.25">
      <c r="A167" s="76" t="s">
        <v>300</v>
      </c>
      <c r="B167" s="7" t="s">
        <v>301</v>
      </c>
      <c r="C167" s="8"/>
      <c r="D167" s="9"/>
      <c r="E167" s="9"/>
      <c r="F167" s="8"/>
      <c r="G167" s="9"/>
      <c r="H167"/>
      <c r="I167"/>
      <c r="J167"/>
      <c r="K167"/>
      <c r="L167"/>
      <c r="M167"/>
    </row>
    <row r="168" spans="1:13" ht="21" x14ac:dyDescent="0.25">
      <c r="A168" s="243"/>
      <c r="B168" s="404" t="s">
        <v>310</v>
      </c>
      <c r="C168" s="405"/>
      <c r="D168" s="405"/>
      <c r="E168" s="405"/>
      <c r="F168" s="405"/>
      <c r="G168" s="407"/>
      <c r="H168" s="2">
        <f>H211</f>
        <v>30</v>
      </c>
      <c r="I168" s="2">
        <f>I211</f>
        <v>30</v>
      </c>
    </row>
    <row r="169" spans="1:13" ht="15.75" hidden="1" customHeight="1" x14ac:dyDescent="0.25">
      <c r="A169" s="76" t="s">
        <v>311</v>
      </c>
      <c r="B169" s="205" t="s">
        <v>312</v>
      </c>
      <c r="C169" s="206"/>
      <c r="D169" s="206"/>
      <c r="E169" s="206"/>
      <c r="F169" s="206"/>
      <c r="G169" s="207"/>
      <c r="H169"/>
      <c r="I169"/>
      <c r="J169"/>
      <c r="K169"/>
      <c r="L169"/>
      <c r="M169"/>
    </row>
    <row r="170" spans="1:13" ht="31.5" hidden="1" customHeight="1" x14ac:dyDescent="0.25">
      <c r="A170" s="76" t="s">
        <v>313</v>
      </c>
      <c r="B170" s="32" t="s">
        <v>314</v>
      </c>
      <c r="C170" s="8"/>
      <c r="D170" s="9"/>
      <c r="E170" s="9"/>
      <c r="F170" s="8"/>
      <c r="G170" s="9"/>
      <c r="H170"/>
      <c r="I170"/>
      <c r="J170"/>
      <c r="K170"/>
      <c r="L170"/>
      <c r="M170"/>
    </row>
    <row r="171" spans="1:13" ht="31.5" hidden="1" customHeight="1" x14ac:dyDescent="0.25">
      <c r="A171" s="76" t="s">
        <v>319</v>
      </c>
      <c r="B171" s="7" t="s">
        <v>320</v>
      </c>
      <c r="C171" s="8"/>
      <c r="D171" s="9"/>
      <c r="E171" s="9"/>
      <c r="F171" s="8"/>
      <c r="G171" s="9"/>
      <c r="H171"/>
      <c r="I171"/>
      <c r="J171"/>
      <c r="K171"/>
      <c r="L171"/>
      <c r="M171"/>
    </row>
    <row r="172" spans="1:13" ht="47.25" hidden="1" customHeight="1" x14ac:dyDescent="0.25">
      <c r="A172" s="76" t="s">
        <v>324</v>
      </c>
      <c r="B172" s="7" t="s">
        <v>325</v>
      </c>
      <c r="C172" s="8"/>
      <c r="D172" s="9"/>
      <c r="E172" s="9"/>
      <c r="F172" s="8"/>
      <c r="G172" s="9"/>
      <c r="H172"/>
      <c r="I172"/>
      <c r="J172"/>
      <c r="K172"/>
      <c r="L172"/>
      <c r="M172"/>
    </row>
    <row r="173" spans="1:13" ht="31.5" hidden="1" customHeight="1" x14ac:dyDescent="0.25">
      <c r="A173" s="76" t="s">
        <v>327</v>
      </c>
      <c r="B173" s="7" t="s">
        <v>328</v>
      </c>
      <c r="C173" s="8"/>
      <c r="D173" s="9"/>
      <c r="E173" s="9"/>
      <c r="F173" s="8"/>
      <c r="G173" s="9"/>
      <c r="H173"/>
      <c r="I173"/>
      <c r="J173"/>
      <c r="K173"/>
      <c r="L173"/>
      <c r="M173"/>
    </row>
    <row r="174" spans="1:13" ht="47.25" hidden="1" customHeight="1" x14ac:dyDescent="0.25">
      <c r="A174" s="76" t="s">
        <v>329</v>
      </c>
      <c r="B174" s="7" t="s">
        <v>330</v>
      </c>
      <c r="C174" s="8"/>
      <c r="D174" s="9"/>
      <c r="E174" s="9"/>
      <c r="F174" s="8"/>
      <c r="G174" s="9"/>
      <c r="H174"/>
      <c r="I174"/>
      <c r="J174"/>
      <c r="K174"/>
      <c r="L174"/>
      <c r="M174"/>
    </row>
    <row r="175" spans="1:13" ht="31.5" hidden="1" customHeight="1" x14ac:dyDescent="0.25">
      <c r="A175" s="76" t="s">
        <v>332</v>
      </c>
      <c r="B175" s="32" t="s">
        <v>333</v>
      </c>
      <c r="C175" s="8"/>
      <c r="D175" s="9"/>
      <c r="E175" s="9"/>
      <c r="F175" s="8"/>
      <c r="G175" s="9"/>
      <c r="H175"/>
      <c r="I175"/>
      <c r="J175"/>
      <c r="K175"/>
      <c r="L175"/>
      <c r="M175"/>
    </row>
    <row r="176" spans="1:13" ht="31.5" hidden="1" customHeight="1" x14ac:dyDescent="0.25">
      <c r="A176" s="76" t="s">
        <v>335</v>
      </c>
      <c r="B176" s="32" t="s">
        <v>336</v>
      </c>
      <c r="C176" s="8"/>
      <c r="D176" s="9"/>
      <c r="E176" s="9"/>
      <c r="F176" s="8"/>
      <c r="G176" s="9"/>
      <c r="H176"/>
      <c r="I176"/>
      <c r="J176"/>
      <c r="K176"/>
      <c r="L176"/>
      <c r="M176"/>
    </row>
    <row r="177" spans="1:7" customFormat="1" ht="31.5" hidden="1" customHeight="1" x14ac:dyDescent="0.25">
      <c r="A177" s="76" t="s">
        <v>341</v>
      </c>
      <c r="B177" s="7" t="s">
        <v>342</v>
      </c>
      <c r="C177" s="8"/>
      <c r="D177" s="9"/>
      <c r="E177" s="9"/>
      <c r="F177" s="8"/>
      <c r="G177" s="9"/>
    </row>
    <row r="178" spans="1:7" customFormat="1" ht="31.5" hidden="1" customHeight="1" x14ac:dyDescent="0.25">
      <c r="A178" s="76" t="s">
        <v>344</v>
      </c>
      <c r="B178" s="7" t="s">
        <v>345</v>
      </c>
      <c r="C178" s="8"/>
      <c r="D178" s="9"/>
      <c r="E178" s="9"/>
      <c r="F178" s="8"/>
      <c r="G178" s="9"/>
    </row>
    <row r="179" spans="1:7" customFormat="1" ht="31.5" hidden="1" customHeight="1" x14ac:dyDescent="0.25">
      <c r="A179" s="76" t="s">
        <v>346</v>
      </c>
      <c r="B179" s="7" t="s">
        <v>347</v>
      </c>
      <c r="C179" s="8"/>
      <c r="D179" s="9"/>
      <c r="E179" s="9"/>
      <c r="F179" s="8"/>
      <c r="G179" s="9"/>
    </row>
    <row r="180" spans="1:7" customFormat="1" ht="31.5" hidden="1" customHeight="1" x14ac:dyDescent="0.25">
      <c r="A180" s="76" t="s">
        <v>349</v>
      </c>
      <c r="B180" s="7" t="s">
        <v>350</v>
      </c>
      <c r="C180" s="8"/>
      <c r="D180" s="9"/>
      <c r="E180" s="9"/>
      <c r="F180" s="8"/>
      <c r="G180" s="9"/>
    </row>
    <row r="181" spans="1:7" customFormat="1" ht="31.5" hidden="1" customHeight="1" x14ac:dyDescent="0.25">
      <c r="A181" s="76" t="s">
        <v>351</v>
      </c>
      <c r="B181" s="7" t="s">
        <v>352</v>
      </c>
      <c r="C181" s="8"/>
      <c r="D181" s="9"/>
      <c r="E181" s="9"/>
      <c r="F181" s="8"/>
      <c r="G181" s="9"/>
    </row>
    <row r="182" spans="1:7" customFormat="1" ht="30" hidden="1" customHeight="1" x14ac:dyDescent="0.25">
      <c r="A182" s="76" t="s">
        <v>353</v>
      </c>
      <c r="B182" s="36" t="s">
        <v>354</v>
      </c>
      <c r="C182" s="8"/>
      <c r="D182" s="9"/>
      <c r="E182" s="9"/>
      <c r="F182" s="8"/>
      <c r="G182" s="9"/>
    </row>
    <row r="183" spans="1:7" customFormat="1" ht="15.75" hidden="1" customHeight="1" x14ac:dyDescent="0.25">
      <c r="A183" s="76" t="s">
        <v>355</v>
      </c>
      <c r="B183" s="205" t="s">
        <v>356</v>
      </c>
      <c r="C183" s="206"/>
      <c r="D183" s="206"/>
      <c r="E183" s="206"/>
      <c r="F183" s="206"/>
      <c r="G183" s="207"/>
    </row>
    <row r="184" spans="1:7" customFormat="1" ht="47.25" hidden="1" customHeight="1" x14ac:dyDescent="0.25">
      <c r="A184" s="76" t="s">
        <v>357</v>
      </c>
      <c r="B184" s="7" t="s">
        <v>358</v>
      </c>
      <c r="C184" s="8"/>
      <c r="D184" s="9"/>
      <c r="E184" s="9"/>
      <c r="F184" s="8"/>
      <c r="G184" s="9"/>
    </row>
    <row r="185" spans="1:7" customFormat="1" ht="31.5" hidden="1" customHeight="1" x14ac:dyDescent="0.25">
      <c r="A185" s="76" t="s">
        <v>360</v>
      </c>
      <c r="B185" s="7" t="s">
        <v>361</v>
      </c>
      <c r="C185" s="8"/>
      <c r="D185" s="9"/>
      <c r="E185" s="9"/>
      <c r="F185" s="8"/>
      <c r="G185" s="9"/>
    </row>
    <row r="186" spans="1:7" customFormat="1" ht="31.5" hidden="1" customHeight="1" x14ac:dyDescent="0.25">
      <c r="A186" s="76" t="s">
        <v>363</v>
      </c>
      <c r="B186" s="7" t="s">
        <v>364</v>
      </c>
      <c r="C186" s="8"/>
      <c r="D186" s="9"/>
      <c r="E186" s="9"/>
      <c r="F186" s="8"/>
      <c r="G186" s="9"/>
    </row>
    <row r="187" spans="1:7" customFormat="1" ht="31.5" hidden="1" customHeight="1" x14ac:dyDescent="0.25">
      <c r="A187" s="76" t="s">
        <v>369</v>
      </c>
      <c r="B187" s="32" t="s">
        <v>370</v>
      </c>
      <c r="C187" s="8"/>
      <c r="D187" s="9"/>
      <c r="E187" s="9"/>
      <c r="F187" s="8"/>
      <c r="G187" s="9"/>
    </row>
    <row r="188" spans="1:7" customFormat="1" ht="47.25" hidden="1" customHeight="1" x14ac:dyDescent="0.25">
      <c r="A188" s="76" t="s">
        <v>372</v>
      </c>
      <c r="B188" s="7" t="s">
        <v>373</v>
      </c>
      <c r="C188" s="8"/>
      <c r="D188" s="9"/>
      <c r="E188" s="9"/>
      <c r="F188" s="8"/>
      <c r="G188" s="9"/>
    </row>
    <row r="189" spans="1:7" customFormat="1" ht="15.75" hidden="1" customHeight="1" x14ac:dyDescent="0.25">
      <c r="A189" s="76" t="s">
        <v>376</v>
      </c>
      <c r="B189" s="205" t="s">
        <v>377</v>
      </c>
      <c r="C189" s="206"/>
      <c r="D189" s="206"/>
      <c r="E189" s="206"/>
      <c r="F189" s="206"/>
      <c r="G189" s="207"/>
    </row>
    <row r="190" spans="1:7" customFormat="1" ht="47.25" hidden="1" customHeight="1" x14ac:dyDescent="0.25">
      <c r="A190" s="76" t="s">
        <v>378</v>
      </c>
      <c r="B190" s="7" t="s">
        <v>379</v>
      </c>
      <c r="C190" s="8"/>
      <c r="D190" s="9"/>
      <c r="E190" s="9"/>
      <c r="F190" s="8"/>
      <c r="G190" s="9"/>
    </row>
    <row r="191" spans="1:7" customFormat="1" ht="47.25" hidden="1" customHeight="1" x14ac:dyDescent="0.25">
      <c r="A191" s="76" t="s">
        <v>380</v>
      </c>
      <c r="B191" s="7" t="s">
        <v>381</v>
      </c>
      <c r="C191" s="8"/>
      <c r="D191" s="9"/>
      <c r="E191" s="9"/>
      <c r="F191" s="8"/>
      <c r="G191" s="9"/>
    </row>
    <row r="192" spans="1:7" customFormat="1" ht="47.25" hidden="1" customHeight="1" x14ac:dyDescent="0.25">
      <c r="A192" s="76" t="s">
        <v>384</v>
      </c>
      <c r="B192" s="7" t="s">
        <v>385</v>
      </c>
      <c r="C192" s="8"/>
      <c r="D192" s="9"/>
      <c r="E192" s="9"/>
      <c r="F192" s="8"/>
      <c r="G192" s="9"/>
    </row>
    <row r="193" spans="1:7" customFormat="1" ht="31.5" hidden="1" customHeight="1" x14ac:dyDescent="0.25">
      <c r="A193" s="76" t="s">
        <v>386</v>
      </c>
      <c r="B193" s="7" t="s">
        <v>387</v>
      </c>
      <c r="C193" s="8"/>
      <c r="D193" s="9"/>
      <c r="E193" s="9"/>
      <c r="F193" s="8"/>
      <c r="G193" s="9"/>
    </row>
    <row r="194" spans="1:7" customFormat="1" ht="15.75" hidden="1" customHeight="1" x14ac:dyDescent="0.25">
      <c r="A194" s="76" t="s">
        <v>388</v>
      </c>
      <c r="B194" s="205" t="s">
        <v>389</v>
      </c>
      <c r="C194" s="206"/>
      <c r="D194" s="206"/>
      <c r="E194" s="206"/>
      <c r="F194" s="206"/>
      <c r="G194" s="207"/>
    </row>
    <row r="195" spans="1:7" customFormat="1" ht="47.25" hidden="1" customHeight="1" x14ac:dyDescent="0.25">
      <c r="A195" s="76" t="s">
        <v>390</v>
      </c>
      <c r="B195" s="7" t="s">
        <v>391</v>
      </c>
      <c r="C195" s="8"/>
      <c r="D195" s="9"/>
      <c r="E195" s="9"/>
      <c r="F195" s="8"/>
      <c r="G195" s="9"/>
    </row>
    <row r="196" spans="1:7" customFormat="1" ht="47.25" hidden="1" customHeight="1" x14ac:dyDescent="0.25">
      <c r="A196" s="76" t="s">
        <v>392</v>
      </c>
      <c r="B196" s="7" t="s">
        <v>393</v>
      </c>
      <c r="C196" s="8"/>
      <c r="D196" s="9"/>
      <c r="E196" s="9"/>
      <c r="F196" s="8"/>
      <c r="G196" s="9"/>
    </row>
    <row r="197" spans="1:7" customFormat="1" ht="63" hidden="1" customHeight="1" x14ac:dyDescent="0.25">
      <c r="A197" s="76" t="s">
        <v>394</v>
      </c>
      <c r="B197" s="7" t="s">
        <v>395</v>
      </c>
      <c r="C197" s="8"/>
      <c r="D197" s="9"/>
      <c r="E197" s="9"/>
      <c r="F197" s="8"/>
      <c r="G197" s="9"/>
    </row>
    <row r="198" spans="1:7" customFormat="1" ht="15.75" hidden="1" customHeight="1" x14ac:dyDescent="0.25">
      <c r="A198" s="76" t="s">
        <v>396</v>
      </c>
      <c r="B198" s="205" t="s">
        <v>397</v>
      </c>
      <c r="C198" s="206"/>
      <c r="D198" s="206"/>
      <c r="E198" s="206"/>
      <c r="F198" s="206"/>
      <c r="G198" s="207"/>
    </row>
    <row r="199" spans="1:7" customFormat="1" ht="31.5" hidden="1" customHeight="1" x14ac:dyDescent="0.25">
      <c r="A199" s="76" t="s">
        <v>398</v>
      </c>
      <c r="B199" s="7" t="s">
        <v>399</v>
      </c>
      <c r="C199" s="8"/>
      <c r="D199" s="9"/>
      <c r="E199" s="9"/>
      <c r="F199" s="8"/>
      <c r="G199" s="9"/>
    </row>
    <row r="200" spans="1:7" customFormat="1" ht="47.25" hidden="1" customHeight="1" x14ac:dyDescent="0.25">
      <c r="A200" s="76" t="s">
        <v>400</v>
      </c>
      <c r="B200" s="7" t="s">
        <v>401</v>
      </c>
      <c r="C200" s="8"/>
      <c r="D200" s="9"/>
      <c r="E200" s="9"/>
      <c r="F200" s="8"/>
      <c r="G200" s="9"/>
    </row>
    <row r="201" spans="1:7" customFormat="1" ht="30" hidden="1" customHeight="1" x14ac:dyDescent="0.25">
      <c r="A201" s="76" t="s">
        <v>402</v>
      </c>
      <c r="B201" s="8" t="s">
        <v>403</v>
      </c>
      <c r="C201" s="8"/>
      <c r="D201" s="9"/>
      <c r="E201" s="9"/>
      <c r="F201" s="8"/>
      <c r="G201" s="9"/>
    </row>
    <row r="202" spans="1:7" customFormat="1" ht="30" hidden="1" customHeight="1" x14ac:dyDescent="0.25">
      <c r="A202" s="76" t="s">
        <v>404</v>
      </c>
      <c r="B202" s="8" t="s">
        <v>405</v>
      </c>
      <c r="C202" s="8"/>
      <c r="D202" s="9"/>
      <c r="E202" s="9"/>
      <c r="F202" s="8"/>
      <c r="G202" s="9"/>
    </row>
    <row r="203" spans="1:7" customFormat="1" ht="15.75" hidden="1" customHeight="1" x14ac:dyDescent="0.25">
      <c r="A203" s="76" t="s">
        <v>406</v>
      </c>
      <c r="B203" s="205" t="s">
        <v>407</v>
      </c>
      <c r="C203" s="206"/>
      <c r="D203" s="206"/>
      <c r="E203" s="206"/>
      <c r="F203" s="206"/>
      <c r="G203" s="207"/>
    </row>
    <row r="204" spans="1:7" customFormat="1" ht="47.25" hidden="1" customHeight="1" x14ac:dyDescent="0.25">
      <c r="A204" s="76" t="s">
        <v>408</v>
      </c>
      <c r="B204" s="7" t="s">
        <v>409</v>
      </c>
      <c r="C204" s="8"/>
      <c r="D204" s="9"/>
      <c r="E204" s="9"/>
      <c r="F204" s="8"/>
      <c r="G204" s="9"/>
    </row>
    <row r="205" spans="1:7" customFormat="1" ht="47.25" hidden="1" customHeight="1" x14ac:dyDescent="0.25">
      <c r="A205" s="76" t="s">
        <v>410</v>
      </c>
      <c r="B205" s="7" t="s">
        <v>411</v>
      </c>
      <c r="C205" s="8"/>
      <c r="D205" s="9"/>
      <c r="E205" s="9"/>
      <c r="F205" s="8"/>
      <c r="G205" s="9"/>
    </row>
    <row r="206" spans="1:7" customFormat="1" ht="47.25" hidden="1" customHeight="1" x14ac:dyDescent="0.25">
      <c r="A206" s="76" t="s">
        <v>412</v>
      </c>
      <c r="B206" s="75" t="s">
        <v>413</v>
      </c>
      <c r="C206" s="8"/>
      <c r="D206" s="9"/>
      <c r="E206" s="9"/>
      <c r="F206" s="8"/>
      <c r="G206" s="9"/>
    </row>
    <row r="207" spans="1:7" customFormat="1" ht="15.75" hidden="1" customHeight="1" x14ac:dyDescent="0.25">
      <c r="A207" s="76" t="s">
        <v>414</v>
      </c>
      <c r="B207" s="205" t="s">
        <v>415</v>
      </c>
      <c r="C207" s="206"/>
      <c r="D207" s="206"/>
      <c r="E207" s="206"/>
      <c r="F207" s="206"/>
      <c r="G207" s="207"/>
    </row>
    <row r="208" spans="1:7" customFormat="1" ht="31.5" hidden="1" customHeight="1" x14ac:dyDescent="0.25">
      <c r="A208" s="76" t="s">
        <v>416</v>
      </c>
      <c r="B208" s="7" t="s">
        <v>417</v>
      </c>
      <c r="C208" s="8"/>
      <c r="D208" s="9"/>
      <c r="E208" s="9"/>
      <c r="F208" s="8"/>
      <c r="G208" s="9"/>
    </row>
    <row r="209" spans="1:13" ht="47.25" hidden="1" customHeight="1" x14ac:dyDescent="0.25">
      <c r="A209" s="76" t="s">
        <v>418</v>
      </c>
      <c r="B209" s="7" t="s">
        <v>419</v>
      </c>
      <c r="C209" s="8"/>
      <c r="D209" s="9"/>
      <c r="E209" s="9"/>
      <c r="F209" s="8"/>
      <c r="G209" s="9"/>
      <c r="H209"/>
      <c r="I209"/>
      <c r="J209"/>
      <c r="K209"/>
      <c r="L209"/>
      <c r="M209"/>
    </row>
    <row r="210" spans="1:13" ht="63" hidden="1" customHeight="1" x14ac:dyDescent="0.25">
      <c r="A210" s="76" t="s">
        <v>420</v>
      </c>
      <c r="B210" s="7" t="s">
        <v>421</v>
      </c>
      <c r="C210" s="8"/>
      <c r="D210" s="9"/>
      <c r="E210" s="9"/>
      <c r="F210" s="8"/>
      <c r="G210" s="9"/>
      <c r="H210"/>
      <c r="I210"/>
      <c r="J210"/>
      <c r="K210"/>
      <c r="L210"/>
      <c r="M210"/>
    </row>
    <row r="211" spans="1:13" ht="36.950000000000003" customHeight="1" x14ac:dyDescent="0.25">
      <c r="A211" s="243" t="s">
        <v>422</v>
      </c>
      <c r="B211" s="354" t="s">
        <v>423</v>
      </c>
      <c r="C211" s="355"/>
      <c r="D211" s="355"/>
      <c r="E211" s="355"/>
      <c r="F211" s="355"/>
      <c r="G211" s="378"/>
      <c r="H211" s="2">
        <f>SUM(D212:D243)</f>
        <v>30</v>
      </c>
      <c r="I211" s="2">
        <f>COUNT(D212:D243)*2</f>
        <v>30</v>
      </c>
      <c r="K211" s="112">
        <v>15</v>
      </c>
    </row>
    <row r="212" spans="1:13" ht="210" x14ac:dyDescent="0.25">
      <c r="A212" s="243" t="s">
        <v>424</v>
      </c>
      <c r="B212" s="7" t="s">
        <v>425</v>
      </c>
      <c r="C212" s="8" t="s">
        <v>2277</v>
      </c>
      <c r="D212" s="12">
        <v>2</v>
      </c>
      <c r="E212" s="9" t="s">
        <v>375</v>
      </c>
      <c r="F212" s="8" t="s">
        <v>2278</v>
      </c>
      <c r="G212" s="230"/>
    </row>
    <row r="213" spans="1:13" ht="75" x14ac:dyDescent="0.25">
      <c r="A213" s="243"/>
      <c r="B213" s="7"/>
      <c r="C213" s="8" t="s">
        <v>2279</v>
      </c>
      <c r="D213" s="12">
        <v>2</v>
      </c>
      <c r="E213" s="9" t="s">
        <v>375</v>
      </c>
      <c r="F213" s="36" t="s">
        <v>2280</v>
      </c>
      <c r="G213" s="230"/>
    </row>
    <row r="214" spans="1:13" ht="90" x14ac:dyDescent="0.25">
      <c r="A214" s="243"/>
      <c r="B214" s="7"/>
      <c r="C214" s="8" t="s">
        <v>2281</v>
      </c>
      <c r="D214" s="12">
        <v>2</v>
      </c>
      <c r="E214" s="9" t="s">
        <v>375</v>
      </c>
      <c r="F214" s="8" t="s">
        <v>2282</v>
      </c>
      <c r="G214" s="230"/>
    </row>
    <row r="215" spans="1:13" ht="60" x14ac:dyDescent="0.25">
      <c r="A215" s="243"/>
      <c r="B215" s="7"/>
      <c r="C215" s="8" t="s">
        <v>2283</v>
      </c>
      <c r="D215" s="12">
        <v>2</v>
      </c>
      <c r="E215" s="9" t="s">
        <v>375</v>
      </c>
      <c r="F215" s="8" t="s">
        <v>2284</v>
      </c>
      <c r="G215" s="230"/>
    </row>
    <row r="216" spans="1:13" ht="63" x14ac:dyDescent="0.25">
      <c r="A216" s="243" t="s">
        <v>426</v>
      </c>
      <c r="B216" s="7" t="s">
        <v>427</v>
      </c>
      <c r="C216" s="36" t="s">
        <v>2285</v>
      </c>
      <c r="D216" s="265">
        <v>2</v>
      </c>
      <c r="E216" s="9" t="s">
        <v>375</v>
      </c>
      <c r="F216" s="8"/>
      <c r="G216" s="230"/>
    </row>
    <row r="217" spans="1:13" ht="60" hidden="1" x14ac:dyDescent="0.25">
      <c r="A217" s="208"/>
      <c r="B217" s="7"/>
      <c r="C217" s="36" t="s">
        <v>2286</v>
      </c>
      <c r="D217" s="213"/>
      <c r="E217" s="9" t="s">
        <v>375</v>
      </c>
      <c r="F217" s="8"/>
      <c r="G217" s="13"/>
      <c r="J217"/>
      <c r="K217" s="155"/>
      <c r="L217"/>
      <c r="M217"/>
    </row>
    <row r="218" spans="1:13" ht="45" hidden="1" x14ac:dyDescent="0.25">
      <c r="A218" s="208"/>
      <c r="B218" s="7"/>
      <c r="C218" s="36" t="s">
        <v>2287</v>
      </c>
      <c r="D218" s="213"/>
      <c r="E218" s="9" t="s">
        <v>375</v>
      </c>
      <c r="F218" s="8"/>
      <c r="G218" s="13"/>
      <c r="J218"/>
      <c r="K218" s="155"/>
      <c r="L218"/>
      <c r="M218"/>
    </row>
    <row r="219" spans="1:13" ht="60" hidden="1" x14ac:dyDescent="0.25">
      <c r="A219" s="208"/>
      <c r="B219" s="7"/>
      <c r="C219" s="36" t="s">
        <v>2288</v>
      </c>
      <c r="D219" s="213"/>
      <c r="E219" s="9" t="s">
        <v>375</v>
      </c>
      <c r="F219" s="8"/>
      <c r="G219" s="13"/>
      <c r="J219"/>
      <c r="K219" s="155"/>
      <c r="L219"/>
      <c r="M219"/>
    </row>
    <row r="220" spans="1:13" ht="75" hidden="1" x14ac:dyDescent="0.25">
      <c r="A220" s="208"/>
      <c r="B220" s="7"/>
      <c r="C220" s="36" t="s">
        <v>2289</v>
      </c>
      <c r="D220" s="214"/>
      <c r="E220" s="9" t="s">
        <v>375</v>
      </c>
      <c r="F220" s="8" t="s">
        <v>2290</v>
      </c>
      <c r="G220" s="13"/>
      <c r="J220"/>
      <c r="K220" s="155"/>
      <c r="L220"/>
      <c r="M220"/>
    </row>
    <row r="221" spans="1:13" ht="63" x14ac:dyDescent="0.25">
      <c r="A221" s="243" t="s">
        <v>428</v>
      </c>
      <c r="B221" s="7" t="s">
        <v>429</v>
      </c>
      <c r="C221" s="36" t="s">
        <v>2291</v>
      </c>
      <c r="D221" s="266">
        <v>2</v>
      </c>
      <c r="E221" s="9" t="s">
        <v>375</v>
      </c>
      <c r="F221" s="27" t="s">
        <v>2292</v>
      </c>
      <c r="G221" s="230"/>
    </row>
    <row r="222" spans="1:13" ht="60" x14ac:dyDescent="0.25">
      <c r="A222" s="243" t="s">
        <v>430</v>
      </c>
      <c r="B222" s="7" t="s">
        <v>431</v>
      </c>
      <c r="C222" s="36" t="s">
        <v>2293</v>
      </c>
      <c r="D222" s="37">
        <v>2</v>
      </c>
      <c r="E222" s="9" t="s">
        <v>375</v>
      </c>
      <c r="F222" s="36" t="s">
        <v>2294</v>
      </c>
      <c r="G222" s="230"/>
    </row>
    <row r="223" spans="1:13" ht="60" x14ac:dyDescent="0.25">
      <c r="A223" s="243"/>
      <c r="B223" s="7"/>
      <c r="C223" s="36" t="s">
        <v>2295</v>
      </c>
      <c r="D223" s="37">
        <v>2</v>
      </c>
      <c r="E223" s="9" t="s">
        <v>375</v>
      </c>
      <c r="F223" s="36" t="s">
        <v>2296</v>
      </c>
      <c r="G223" s="230"/>
    </row>
    <row r="224" spans="1:13" ht="30" hidden="1" x14ac:dyDescent="0.25">
      <c r="A224" s="208"/>
      <c r="B224" s="7"/>
      <c r="C224" s="36" t="s">
        <v>2297</v>
      </c>
      <c r="D224" s="190"/>
      <c r="E224" s="9" t="s">
        <v>375</v>
      </c>
      <c r="F224" s="36"/>
      <c r="G224" s="13"/>
      <c r="J224"/>
      <c r="K224" s="155"/>
      <c r="L224"/>
      <c r="M224"/>
    </row>
    <row r="225" spans="1:13" ht="63" hidden="1" customHeight="1" x14ac:dyDescent="0.25">
      <c r="A225" s="76" t="s">
        <v>432</v>
      </c>
      <c r="B225" s="7" t="s">
        <v>433</v>
      </c>
      <c r="C225" s="36"/>
      <c r="D225" s="9"/>
      <c r="E225" s="9"/>
      <c r="F225" s="69"/>
      <c r="G225" s="13"/>
      <c r="H225"/>
      <c r="I225"/>
      <c r="J225"/>
      <c r="K225"/>
      <c r="L225"/>
      <c r="M225"/>
    </row>
    <row r="226" spans="1:13" ht="47.25" hidden="1" customHeight="1" x14ac:dyDescent="0.25">
      <c r="A226" s="76" t="s">
        <v>434</v>
      </c>
      <c r="B226" s="7" t="s">
        <v>435</v>
      </c>
      <c r="C226" s="8"/>
      <c r="D226" s="9"/>
      <c r="E226" s="9"/>
      <c r="F226" s="8"/>
      <c r="G226" s="13"/>
      <c r="H226"/>
      <c r="I226"/>
      <c r="J226"/>
      <c r="K226"/>
      <c r="L226"/>
      <c r="M226"/>
    </row>
    <row r="227" spans="1:13" ht="90" x14ac:dyDescent="0.25">
      <c r="A227" s="243" t="s">
        <v>436</v>
      </c>
      <c r="B227" s="7" t="s">
        <v>437</v>
      </c>
      <c r="C227" s="69" t="s">
        <v>2298</v>
      </c>
      <c r="D227" s="12">
        <v>2</v>
      </c>
      <c r="E227" s="9" t="s">
        <v>375</v>
      </c>
      <c r="F227" s="8" t="s">
        <v>2299</v>
      </c>
      <c r="G227" s="230"/>
    </row>
    <row r="228" spans="1:13" ht="78.75" hidden="1" customHeight="1" x14ac:dyDescent="0.25">
      <c r="A228" s="76" t="s">
        <v>438</v>
      </c>
      <c r="B228" s="7" t="s">
        <v>2300</v>
      </c>
      <c r="C228" s="36"/>
      <c r="D228" s="9"/>
      <c r="E228" s="9"/>
      <c r="F228" s="69"/>
      <c r="G228" s="13"/>
      <c r="H228"/>
      <c r="I228"/>
      <c r="J228"/>
      <c r="K228"/>
      <c r="L228"/>
      <c r="M228"/>
    </row>
    <row r="229" spans="1:13" ht="210" x14ac:dyDescent="0.25">
      <c r="A229" s="243" t="s">
        <v>440</v>
      </c>
      <c r="B229" s="7" t="s">
        <v>441</v>
      </c>
      <c r="C229" s="36" t="s">
        <v>2301</v>
      </c>
      <c r="D229" s="12">
        <v>2</v>
      </c>
      <c r="E229" s="9" t="s">
        <v>375</v>
      </c>
      <c r="F229" s="8" t="s">
        <v>2302</v>
      </c>
      <c r="G229" s="230"/>
    </row>
    <row r="230" spans="1:13" ht="135" hidden="1" x14ac:dyDescent="0.25">
      <c r="A230" s="208"/>
      <c r="B230" s="7"/>
      <c r="C230" s="36" t="s">
        <v>2303</v>
      </c>
      <c r="D230" s="183"/>
      <c r="E230" s="9" t="s">
        <v>375</v>
      </c>
      <c r="F230" s="69" t="s">
        <v>2304</v>
      </c>
      <c r="G230" s="13"/>
      <c r="J230"/>
      <c r="K230" s="155"/>
      <c r="L230"/>
      <c r="M230"/>
    </row>
    <row r="231" spans="1:13" ht="165" x14ac:dyDescent="0.25">
      <c r="A231" s="243"/>
      <c r="B231" s="7"/>
      <c r="C231" s="106" t="s">
        <v>2305</v>
      </c>
      <c r="D231" s="12">
        <v>2</v>
      </c>
      <c r="E231" s="9" t="s">
        <v>375</v>
      </c>
      <c r="F231" s="8" t="s">
        <v>2306</v>
      </c>
      <c r="G231" s="230"/>
    </row>
    <row r="232" spans="1:13" ht="120" hidden="1" x14ac:dyDescent="0.25">
      <c r="A232" s="208"/>
      <c r="B232" s="7"/>
      <c r="C232" s="36" t="s">
        <v>2307</v>
      </c>
      <c r="D232" s="183"/>
      <c r="E232" s="9" t="s">
        <v>375</v>
      </c>
      <c r="F232" s="69" t="s">
        <v>2308</v>
      </c>
      <c r="G232" s="13"/>
      <c r="J232"/>
      <c r="K232" s="155"/>
      <c r="L232"/>
      <c r="M232"/>
    </row>
    <row r="233" spans="1:13" ht="210" x14ac:dyDescent="0.25">
      <c r="A233" s="243"/>
      <c r="B233" s="7"/>
      <c r="C233" s="36" t="s">
        <v>2309</v>
      </c>
      <c r="D233" s="12">
        <v>2</v>
      </c>
      <c r="E233" s="9" t="s">
        <v>375</v>
      </c>
      <c r="F233" s="8" t="s">
        <v>2310</v>
      </c>
      <c r="G233" s="230"/>
    </row>
    <row r="234" spans="1:13" ht="60" hidden="1" x14ac:dyDescent="0.25">
      <c r="A234" s="208"/>
      <c r="B234" s="7"/>
      <c r="C234" s="36" t="s">
        <v>2311</v>
      </c>
      <c r="D234" s="183"/>
      <c r="E234" s="9" t="s">
        <v>375</v>
      </c>
      <c r="F234" s="8" t="s">
        <v>2312</v>
      </c>
      <c r="G234" s="13"/>
      <c r="J234"/>
      <c r="K234" s="155"/>
      <c r="L234"/>
      <c r="M234"/>
    </row>
    <row r="235" spans="1:13" ht="105" x14ac:dyDescent="0.25">
      <c r="A235" s="243"/>
      <c r="B235" s="7"/>
      <c r="C235" s="36" t="s">
        <v>2313</v>
      </c>
      <c r="D235" s="12">
        <v>2</v>
      </c>
      <c r="E235" s="9" t="s">
        <v>375</v>
      </c>
      <c r="F235" s="69" t="s">
        <v>2314</v>
      </c>
      <c r="G235" s="230"/>
    </row>
    <row r="236" spans="1:13" ht="75" hidden="1" x14ac:dyDescent="0.25">
      <c r="A236" s="208"/>
      <c r="B236" s="7"/>
      <c r="C236" s="36" t="s">
        <v>2315</v>
      </c>
      <c r="D236" s="183"/>
      <c r="E236" s="9" t="s">
        <v>375</v>
      </c>
      <c r="F236" s="8" t="s">
        <v>2316</v>
      </c>
      <c r="G236" s="13"/>
      <c r="J236"/>
      <c r="K236" s="155"/>
      <c r="L236"/>
      <c r="M236"/>
    </row>
    <row r="237" spans="1:13" ht="45" hidden="1" x14ac:dyDescent="0.25">
      <c r="A237" s="208"/>
      <c r="B237" s="7"/>
      <c r="C237" s="36" t="s">
        <v>2317</v>
      </c>
      <c r="D237" s="183"/>
      <c r="E237" s="9" t="s">
        <v>375</v>
      </c>
      <c r="F237" s="8" t="s">
        <v>2318</v>
      </c>
      <c r="G237" s="13"/>
      <c r="J237"/>
      <c r="K237" s="155"/>
      <c r="L237"/>
      <c r="M237"/>
    </row>
    <row r="238" spans="1:13" ht="15.75" hidden="1" x14ac:dyDescent="0.25">
      <c r="A238" s="208"/>
      <c r="B238" s="7"/>
      <c r="C238" s="36" t="s">
        <v>2319</v>
      </c>
      <c r="D238" s="183"/>
      <c r="E238" s="9" t="s">
        <v>375</v>
      </c>
      <c r="F238" s="8" t="s">
        <v>2320</v>
      </c>
      <c r="G238" s="13"/>
      <c r="J238"/>
      <c r="K238" s="155"/>
      <c r="L238"/>
      <c r="M238"/>
    </row>
    <row r="239" spans="1:13" ht="150" hidden="1" x14ac:dyDescent="0.25">
      <c r="A239" s="208"/>
      <c r="B239" s="7"/>
      <c r="C239" s="8" t="s">
        <v>2321</v>
      </c>
      <c r="D239" s="183"/>
      <c r="E239" s="9" t="s">
        <v>19</v>
      </c>
      <c r="F239" s="8" t="s">
        <v>2322</v>
      </c>
      <c r="G239" s="13" t="s">
        <v>2323</v>
      </c>
      <c r="J239"/>
      <c r="K239" s="155"/>
      <c r="L239"/>
      <c r="M239"/>
    </row>
    <row r="240" spans="1:13" ht="150" x14ac:dyDescent="0.25">
      <c r="A240" s="243" t="s">
        <v>442</v>
      </c>
      <c r="B240" s="7" t="s">
        <v>443</v>
      </c>
      <c r="C240" s="36" t="s">
        <v>2324</v>
      </c>
      <c r="D240" s="12">
        <v>2</v>
      </c>
      <c r="E240" s="9" t="s">
        <v>375</v>
      </c>
      <c r="F240" s="8" t="s">
        <v>2325</v>
      </c>
      <c r="G240" s="230"/>
    </row>
    <row r="241" spans="1:13" ht="47.25" hidden="1" customHeight="1" x14ac:dyDescent="0.25">
      <c r="A241" s="115" t="s">
        <v>444</v>
      </c>
      <c r="B241" s="7" t="s">
        <v>445</v>
      </c>
      <c r="C241" s="8"/>
      <c r="D241" s="9"/>
      <c r="E241" s="9"/>
      <c r="F241" s="8"/>
      <c r="G241" s="13"/>
      <c r="H241"/>
      <c r="I241"/>
      <c r="J241"/>
      <c r="K241"/>
      <c r="L241"/>
      <c r="M241"/>
    </row>
    <row r="242" spans="1:13" ht="60" x14ac:dyDescent="0.25">
      <c r="A242" s="243" t="s">
        <v>446</v>
      </c>
      <c r="B242" s="7" t="s">
        <v>447</v>
      </c>
      <c r="C242" s="67" t="s">
        <v>2326</v>
      </c>
      <c r="D242" s="12">
        <v>2</v>
      </c>
      <c r="E242" s="9" t="s">
        <v>125</v>
      </c>
      <c r="F242" s="8" t="s">
        <v>2327</v>
      </c>
      <c r="G242" s="230"/>
    </row>
    <row r="243" spans="1:13" ht="45" hidden="1" x14ac:dyDescent="0.25">
      <c r="A243" s="208"/>
      <c r="B243" s="7"/>
      <c r="C243" s="137" t="s">
        <v>2328</v>
      </c>
      <c r="D243" s="183"/>
      <c r="E243" s="9" t="s">
        <v>375</v>
      </c>
      <c r="F243" s="8"/>
      <c r="G243" s="13"/>
      <c r="J243"/>
      <c r="K243" s="155"/>
      <c r="L243"/>
      <c r="M243"/>
    </row>
    <row r="244" spans="1:13" ht="47.25" hidden="1" customHeight="1" x14ac:dyDescent="0.25">
      <c r="A244" s="115" t="s">
        <v>448</v>
      </c>
      <c r="B244" s="7" t="s">
        <v>449</v>
      </c>
      <c r="C244" s="8"/>
      <c r="D244" s="9"/>
      <c r="E244" s="9"/>
      <c r="F244" s="8"/>
      <c r="G244" s="13"/>
      <c r="H244"/>
      <c r="I244"/>
      <c r="J244"/>
      <c r="K244"/>
      <c r="L244"/>
      <c r="M244"/>
    </row>
    <row r="245" spans="1:13" ht="47.25" hidden="1" customHeight="1" x14ac:dyDescent="0.25">
      <c r="A245" s="115" t="s">
        <v>450</v>
      </c>
      <c r="B245" s="7" t="s">
        <v>451</v>
      </c>
      <c r="C245" s="8"/>
      <c r="D245" s="9"/>
      <c r="E245" s="9"/>
      <c r="F245" s="8"/>
      <c r="G245" s="13"/>
      <c r="H245"/>
      <c r="I245"/>
      <c r="J245"/>
      <c r="K245"/>
      <c r="L245"/>
      <c r="M245"/>
    </row>
    <row r="246" spans="1:13" ht="30" hidden="1" customHeight="1" x14ac:dyDescent="0.25">
      <c r="A246" s="76" t="s">
        <v>452</v>
      </c>
      <c r="B246" s="8" t="s">
        <v>453</v>
      </c>
      <c r="C246" s="8"/>
      <c r="D246" s="9"/>
      <c r="E246" s="9"/>
      <c r="F246" s="8"/>
      <c r="G246" s="13"/>
      <c r="H246"/>
      <c r="I246"/>
      <c r="J246"/>
      <c r="K246"/>
      <c r="L246"/>
      <c r="M246"/>
    </row>
    <row r="247" spans="1:13" ht="30" hidden="1" customHeight="1" x14ac:dyDescent="0.25">
      <c r="A247" s="76" t="s">
        <v>454</v>
      </c>
      <c r="B247" s="8" t="s">
        <v>455</v>
      </c>
      <c r="C247" s="8"/>
      <c r="D247" s="9"/>
      <c r="E247" s="9"/>
      <c r="F247" s="8"/>
      <c r="G247" s="13"/>
      <c r="H247"/>
      <c r="I247"/>
      <c r="J247"/>
      <c r="K247"/>
      <c r="L247"/>
      <c r="M247"/>
    </row>
    <row r="248" spans="1:13" ht="30" hidden="1" x14ac:dyDescent="0.25">
      <c r="A248" s="208"/>
      <c r="B248" s="120"/>
      <c r="C248" s="8" t="s">
        <v>2329</v>
      </c>
      <c r="D248" s="183"/>
      <c r="E248" s="9" t="s">
        <v>125</v>
      </c>
      <c r="F248" s="8" t="s">
        <v>2330</v>
      </c>
      <c r="G248" s="13"/>
      <c r="J248"/>
      <c r="K248" s="155"/>
      <c r="L248"/>
      <c r="M248"/>
    </row>
    <row r="249" spans="1:13" ht="30" hidden="1" x14ac:dyDescent="0.25">
      <c r="A249" s="208"/>
      <c r="B249" s="120"/>
      <c r="C249" s="8" t="s">
        <v>2331</v>
      </c>
      <c r="D249" s="183"/>
      <c r="E249" s="9" t="s">
        <v>375</v>
      </c>
      <c r="F249" s="8" t="s">
        <v>2332</v>
      </c>
      <c r="G249" s="13"/>
      <c r="J249"/>
      <c r="K249" s="155"/>
      <c r="L249"/>
      <c r="M249"/>
    </row>
    <row r="250" spans="1:13" ht="21" x14ac:dyDescent="0.25">
      <c r="A250" s="243"/>
      <c r="B250" s="404" t="s">
        <v>456</v>
      </c>
      <c r="C250" s="405"/>
      <c r="D250" s="405"/>
      <c r="E250" s="405"/>
      <c r="F250" s="405"/>
      <c r="G250" s="407"/>
      <c r="H250" s="2">
        <f>H272+H294+H341</f>
        <v>100</v>
      </c>
      <c r="I250" s="2">
        <f>I272+I294+I341</f>
        <v>100</v>
      </c>
    </row>
    <row r="251" spans="1:13" ht="15.75" hidden="1" customHeight="1" x14ac:dyDescent="0.25">
      <c r="A251" s="115" t="s">
        <v>457</v>
      </c>
      <c r="B251" s="205" t="s">
        <v>458</v>
      </c>
      <c r="C251" s="206"/>
      <c r="D251" s="206"/>
      <c r="E251" s="206"/>
      <c r="F251" s="206"/>
      <c r="G251" s="207"/>
      <c r="H251"/>
      <c r="I251"/>
      <c r="J251"/>
      <c r="K251"/>
      <c r="L251"/>
      <c r="M251"/>
    </row>
    <row r="252" spans="1:13" ht="31.5" hidden="1" customHeight="1" x14ac:dyDescent="0.25">
      <c r="A252" s="115" t="s">
        <v>459</v>
      </c>
      <c r="B252" s="7" t="s">
        <v>460</v>
      </c>
      <c r="C252" s="8"/>
      <c r="D252" s="9"/>
      <c r="E252" s="9"/>
      <c r="F252" s="8"/>
      <c r="G252" s="9"/>
      <c r="H252"/>
      <c r="I252"/>
      <c r="J252"/>
      <c r="K252"/>
      <c r="L252"/>
      <c r="M252"/>
    </row>
    <row r="253" spans="1:13" ht="31.5" hidden="1" customHeight="1" x14ac:dyDescent="0.25">
      <c r="A253" s="115" t="s">
        <v>461</v>
      </c>
      <c r="B253" s="7" t="s">
        <v>462</v>
      </c>
      <c r="C253" s="8"/>
      <c r="D253" s="9"/>
      <c r="E253" s="9"/>
      <c r="F253" s="8"/>
      <c r="G253" s="9"/>
      <c r="H253"/>
      <c r="I253"/>
      <c r="J253"/>
      <c r="K253"/>
      <c r="L253"/>
      <c r="M253"/>
    </row>
    <row r="254" spans="1:13" ht="31.5" hidden="1" customHeight="1" x14ac:dyDescent="0.25">
      <c r="A254" s="115" t="s">
        <v>463</v>
      </c>
      <c r="B254" s="7" t="s">
        <v>464</v>
      </c>
      <c r="C254" s="8"/>
      <c r="D254" s="9"/>
      <c r="E254" s="9"/>
      <c r="F254" s="8"/>
      <c r="G254" s="9"/>
      <c r="H254"/>
      <c r="I254"/>
      <c r="J254"/>
      <c r="K254"/>
      <c r="L254"/>
      <c r="M254"/>
    </row>
    <row r="255" spans="1:13" ht="15.75" hidden="1" customHeight="1" x14ac:dyDescent="0.25">
      <c r="A255" s="115" t="s">
        <v>465</v>
      </c>
      <c r="B255" s="205" t="s">
        <v>466</v>
      </c>
      <c r="C255" s="206"/>
      <c r="D255" s="206"/>
      <c r="E255" s="206"/>
      <c r="F255" s="206"/>
      <c r="G255" s="207"/>
      <c r="H255"/>
      <c r="I255"/>
      <c r="J255"/>
      <c r="K255"/>
      <c r="L255"/>
      <c r="M255"/>
    </row>
    <row r="256" spans="1:13" ht="47.25" hidden="1" customHeight="1" x14ac:dyDescent="0.25">
      <c r="A256" s="115" t="s">
        <v>467</v>
      </c>
      <c r="B256" s="7" t="s">
        <v>468</v>
      </c>
      <c r="C256" s="8"/>
      <c r="D256" s="9"/>
      <c r="E256" s="9"/>
      <c r="F256" s="8"/>
      <c r="G256" s="9"/>
      <c r="H256"/>
      <c r="I256"/>
      <c r="J256"/>
      <c r="K256"/>
      <c r="L256"/>
      <c r="M256"/>
    </row>
    <row r="257" spans="1:13" ht="45" hidden="1" customHeight="1" x14ac:dyDescent="0.25">
      <c r="A257" s="115" t="s">
        <v>2333</v>
      </c>
      <c r="B257" s="8" t="s">
        <v>482</v>
      </c>
      <c r="C257" s="8"/>
      <c r="D257" s="9"/>
      <c r="E257" s="9"/>
      <c r="F257" s="8"/>
      <c r="G257" s="9"/>
      <c r="H257"/>
      <c r="I257"/>
      <c r="J257"/>
      <c r="K257"/>
      <c r="L257"/>
      <c r="M257"/>
    </row>
    <row r="258" spans="1:13" ht="31.5" hidden="1" customHeight="1" x14ac:dyDescent="0.25">
      <c r="A258" s="115" t="s">
        <v>489</v>
      </c>
      <c r="B258" s="7" t="s">
        <v>490</v>
      </c>
      <c r="C258" s="8"/>
      <c r="D258" s="9"/>
      <c r="E258" s="9"/>
      <c r="F258" s="8"/>
      <c r="G258" s="9"/>
      <c r="H258"/>
      <c r="I258"/>
      <c r="J258"/>
      <c r="K258"/>
      <c r="L258"/>
      <c r="M258"/>
    </row>
    <row r="259" spans="1:13" ht="15.75" hidden="1" customHeight="1" x14ac:dyDescent="0.25">
      <c r="A259" s="115" t="s">
        <v>491</v>
      </c>
      <c r="B259" s="205" t="s">
        <v>492</v>
      </c>
      <c r="C259" s="206"/>
      <c r="D259" s="206"/>
      <c r="E259" s="206"/>
      <c r="F259" s="206"/>
      <c r="G259" s="207"/>
      <c r="H259"/>
      <c r="I259"/>
      <c r="J259"/>
      <c r="K259"/>
      <c r="L259"/>
      <c r="M259"/>
    </row>
    <row r="260" spans="1:13" ht="31.5" hidden="1" customHeight="1" x14ac:dyDescent="0.25">
      <c r="A260" s="115" t="s">
        <v>493</v>
      </c>
      <c r="B260" s="7" t="s">
        <v>494</v>
      </c>
      <c r="C260" s="8"/>
      <c r="D260" s="9"/>
      <c r="E260" s="9"/>
      <c r="F260" s="8"/>
      <c r="G260" s="9"/>
      <c r="H260"/>
      <c r="I260"/>
      <c r="J260"/>
      <c r="K260"/>
      <c r="L260"/>
      <c r="M260"/>
    </row>
    <row r="261" spans="1:13" ht="45" hidden="1" customHeight="1" x14ac:dyDescent="0.25">
      <c r="A261" s="115" t="s">
        <v>497</v>
      </c>
      <c r="B261" s="8" t="s">
        <v>498</v>
      </c>
      <c r="C261" s="8"/>
      <c r="D261" s="9"/>
      <c r="E261" s="9"/>
      <c r="F261" s="8"/>
      <c r="G261" s="9"/>
      <c r="H261"/>
      <c r="I261"/>
      <c r="J261"/>
      <c r="K261"/>
      <c r="L261"/>
      <c r="M261"/>
    </row>
    <row r="262" spans="1:13" ht="47.25" hidden="1" customHeight="1" x14ac:dyDescent="0.25">
      <c r="A262" s="115" t="s">
        <v>499</v>
      </c>
      <c r="B262" s="7" t="s">
        <v>500</v>
      </c>
      <c r="C262" s="8"/>
      <c r="D262" s="9"/>
      <c r="E262" s="9"/>
      <c r="F262" s="8"/>
      <c r="G262" s="9"/>
      <c r="H262"/>
      <c r="I262"/>
      <c r="J262"/>
      <c r="K262"/>
      <c r="L262"/>
      <c r="M262"/>
    </row>
    <row r="263" spans="1:13" ht="15.75" hidden="1" customHeight="1" x14ac:dyDescent="0.25">
      <c r="A263" s="115" t="s">
        <v>503</v>
      </c>
      <c r="B263" s="7" t="s">
        <v>504</v>
      </c>
      <c r="C263" s="8"/>
      <c r="D263" s="9"/>
      <c r="E263" s="9"/>
      <c r="F263" s="8"/>
      <c r="G263" s="9"/>
      <c r="H263"/>
      <c r="I263"/>
      <c r="J263"/>
      <c r="K263"/>
      <c r="L263"/>
      <c r="M263"/>
    </row>
    <row r="264" spans="1:13" ht="15.75" hidden="1" customHeight="1" x14ac:dyDescent="0.25">
      <c r="A264" s="115" t="s">
        <v>507</v>
      </c>
      <c r="B264" s="205" t="s">
        <v>1298</v>
      </c>
      <c r="C264" s="206"/>
      <c r="D264" s="206"/>
      <c r="E264" s="206"/>
      <c r="F264" s="206"/>
      <c r="G264" s="207"/>
      <c r="H264"/>
      <c r="I264"/>
      <c r="J264"/>
      <c r="K264"/>
      <c r="L264"/>
      <c r="M264"/>
    </row>
    <row r="265" spans="1:13" ht="31.5" hidden="1" customHeight="1" x14ac:dyDescent="0.25">
      <c r="A265" s="115" t="s">
        <v>508</v>
      </c>
      <c r="B265" s="7" t="s">
        <v>509</v>
      </c>
      <c r="C265" s="8"/>
      <c r="D265" s="9"/>
      <c r="E265" s="9"/>
      <c r="F265" s="8"/>
      <c r="G265" s="9"/>
      <c r="H265"/>
      <c r="I265"/>
      <c r="J265"/>
      <c r="K265"/>
      <c r="L265"/>
      <c r="M265"/>
    </row>
    <row r="266" spans="1:13" ht="31.5" hidden="1" customHeight="1" x14ac:dyDescent="0.25">
      <c r="A266" s="115" t="s">
        <v>511</v>
      </c>
      <c r="B266" s="7" t="s">
        <v>512</v>
      </c>
      <c r="C266" s="8"/>
      <c r="D266" s="9"/>
      <c r="E266" s="9"/>
      <c r="F266" s="8"/>
      <c r="G266" s="9"/>
      <c r="H266"/>
      <c r="I266"/>
      <c r="J266"/>
      <c r="K266"/>
      <c r="L266"/>
      <c r="M266"/>
    </row>
    <row r="267" spans="1:13" ht="31.5" hidden="1" customHeight="1" x14ac:dyDescent="0.25">
      <c r="A267" s="115" t="s">
        <v>520</v>
      </c>
      <c r="B267" s="7" t="s">
        <v>521</v>
      </c>
      <c r="C267" s="8"/>
      <c r="D267" s="9"/>
      <c r="E267" s="9"/>
      <c r="F267" s="8"/>
      <c r="G267" s="9"/>
      <c r="H267"/>
      <c r="I267"/>
      <c r="J267"/>
      <c r="K267"/>
      <c r="L267"/>
      <c r="M267"/>
    </row>
    <row r="268" spans="1:13" ht="31.5" hidden="1" customHeight="1" x14ac:dyDescent="0.25">
      <c r="A268" s="115" t="s">
        <v>523</v>
      </c>
      <c r="B268" s="7" t="s">
        <v>524</v>
      </c>
      <c r="C268" s="8"/>
      <c r="D268" s="9"/>
      <c r="E268" s="9"/>
      <c r="F268" s="8"/>
      <c r="G268" s="9"/>
      <c r="H268"/>
      <c r="I268"/>
      <c r="J268"/>
      <c r="K268"/>
      <c r="L268"/>
      <c r="M268"/>
    </row>
    <row r="269" spans="1:13" ht="30" hidden="1" customHeight="1" x14ac:dyDescent="0.25">
      <c r="A269" s="115" t="s">
        <v>525</v>
      </c>
      <c r="B269" s="8" t="s">
        <v>526</v>
      </c>
      <c r="C269" s="8"/>
      <c r="D269" s="9"/>
      <c r="E269" s="9"/>
      <c r="F269" s="8"/>
      <c r="G269" s="9"/>
      <c r="H269"/>
      <c r="I269"/>
      <c r="J269"/>
      <c r="K269"/>
      <c r="L269"/>
      <c r="M269"/>
    </row>
    <row r="270" spans="1:13" ht="30" hidden="1" customHeight="1" x14ac:dyDescent="0.25">
      <c r="A270" s="115" t="s">
        <v>527</v>
      </c>
      <c r="B270" s="8" t="s">
        <v>528</v>
      </c>
      <c r="C270" s="8"/>
      <c r="D270" s="9"/>
      <c r="E270" s="9"/>
      <c r="F270" s="8"/>
      <c r="G270" s="9"/>
      <c r="H270"/>
      <c r="I270"/>
      <c r="J270"/>
      <c r="K270"/>
      <c r="L270"/>
      <c r="M270"/>
    </row>
    <row r="271" spans="1:13" ht="30" hidden="1" customHeight="1" x14ac:dyDescent="0.25">
      <c r="A271" s="115" t="s">
        <v>530</v>
      </c>
      <c r="B271" s="8" t="s">
        <v>531</v>
      </c>
      <c r="C271" s="8"/>
      <c r="D271" s="9"/>
      <c r="E271" s="9"/>
      <c r="F271" s="8"/>
      <c r="G271" s="9"/>
      <c r="H271"/>
      <c r="I271"/>
      <c r="J271"/>
      <c r="K271"/>
      <c r="L271"/>
      <c r="M271"/>
    </row>
    <row r="272" spans="1:13" ht="36.950000000000003" customHeight="1" x14ac:dyDescent="0.25">
      <c r="A272" s="243" t="s">
        <v>534</v>
      </c>
      <c r="B272" s="354" t="s">
        <v>535</v>
      </c>
      <c r="C272" s="355"/>
      <c r="D272" s="355"/>
      <c r="E272" s="355"/>
      <c r="F272" s="355"/>
      <c r="G272" s="378"/>
      <c r="H272" s="2">
        <f>SUM(D276:D281)</f>
        <v>12</v>
      </c>
      <c r="I272" s="2">
        <f>COUNT(D276:D281)*2</f>
        <v>12</v>
      </c>
      <c r="K272" s="112">
        <v>6</v>
      </c>
    </row>
    <row r="273" spans="1:13" ht="47.25" hidden="1" customHeight="1" x14ac:dyDescent="0.25">
      <c r="A273" s="115" t="s">
        <v>536</v>
      </c>
      <c r="B273" s="7" t="s">
        <v>537</v>
      </c>
      <c r="C273" s="8"/>
      <c r="D273" s="9"/>
      <c r="E273" s="9"/>
      <c r="F273" s="8"/>
      <c r="G273" s="9"/>
      <c r="H273"/>
      <c r="I273"/>
      <c r="J273"/>
      <c r="K273"/>
      <c r="L273"/>
      <c r="M273"/>
    </row>
    <row r="274" spans="1:13" ht="31.5" hidden="1" customHeight="1" x14ac:dyDescent="0.25">
      <c r="A274" s="115" t="s">
        <v>540</v>
      </c>
      <c r="B274" s="7" t="s">
        <v>541</v>
      </c>
      <c r="C274" s="8"/>
      <c r="D274" s="9"/>
      <c r="E274" s="9"/>
      <c r="F274" s="8"/>
      <c r="G274" s="9"/>
      <c r="H274"/>
      <c r="I274"/>
      <c r="J274"/>
      <c r="K274"/>
      <c r="L274"/>
      <c r="M274"/>
    </row>
    <row r="275" spans="1:13" ht="31.5" hidden="1" customHeight="1" x14ac:dyDescent="0.25">
      <c r="A275" s="115" t="s">
        <v>544</v>
      </c>
      <c r="B275" s="32" t="s">
        <v>545</v>
      </c>
      <c r="C275" s="8"/>
      <c r="D275" s="9"/>
      <c r="E275" s="9"/>
      <c r="F275" s="8"/>
      <c r="G275" s="9"/>
      <c r="H275"/>
      <c r="I275"/>
      <c r="J275"/>
      <c r="K275"/>
      <c r="L275"/>
      <c r="M275"/>
    </row>
    <row r="276" spans="1:13" ht="135" x14ac:dyDescent="0.25">
      <c r="A276" s="243" t="s">
        <v>550</v>
      </c>
      <c r="B276" s="7" t="s">
        <v>551</v>
      </c>
      <c r="C276" s="8" t="s">
        <v>2334</v>
      </c>
      <c r="D276" s="12">
        <v>2</v>
      </c>
      <c r="E276" s="9" t="s">
        <v>557</v>
      </c>
      <c r="F276" s="8" t="s">
        <v>2335</v>
      </c>
      <c r="G276" s="230"/>
    </row>
    <row r="277" spans="1:13" ht="135" x14ac:dyDescent="0.25">
      <c r="A277" s="243"/>
      <c r="B277" s="7"/>
      <c r="C277" s="69" t="s">
        <v>2336</v>
      </c>
      <c r="D277" s="12">
        <v>2</v>
      </c>
      <c r="E277" s="9" t="s">
        <v>557</v>
      </c>
      <c r="F277" s="69" t="s">
        <v>2337</v>
      </c>
      <c r="G277" s="230"/>
    </row>
    <row r="278" spans="1:13" ht="90" x14ac:dyDescent="0.25">
      <c r="A278" s="243" t="s">
        <v>554</v>
      </c>
      <c r="B278" s="7" t="s">
        <v>555</v>
      </c>
      <c r="C278" s="212" t="s">
        <v>2338</v>
      </c>
      <c r="D278" s="12">
        <v>2</v>
      </c>
      <c r="E278" s="9" t="s">
        <v>375</v>
      </c>
      <c r="F278" s="8" t="s">
        <v>2339</v>
      </c>
      <c r="G278" s="230"/>
    </row>
    <row r="279" spans="1:13" ht="120" x14ac:dyDescent="0.25">
      <c r="A279" s="243"/>
      <c r="B279" s="7"/>
      <c r="C279" s="8" t="s">
        <v>2340</v>
      </c>
      <c r="D279" s="12">
        <v>2</v>
      </c>
      <c r="E279" s="9" t="s">
        <v>375</v>
      </c>
      <c r="F279" s="69" t="s">
        <v>2341</v>
      </c>
      <c r="G279" s="230"/>
    </row>
    <row r="280" spans="1:13" ht="60" x14ac:dyDescent="0.25">
      <c r="A280" s="243"/>
      <c r="B280" s="7"/>
      <c r="C280" s="8" t="s">
        <v>2342</v>
      </c>
      <c r="D280" s="12">
        <v>2</v>
      </c>
      <c r="E280" s="9" t="s">
        <v>375</v>
      </c>
      <c r="F280" s="8" t="s">
        <v>2343</v>
      </c>
      <c r="G280" s="230"/>
    </row>
    <row r="281" spans="1:13" ht="195" x14ac:dyDescent="0.25">
      <c r="A281" s="243"/>
      <c r="B281" s="7"/>
      <c r="C281" s="8" t="s">
        <v>2344</v>
      </c>
      <c r="D281" s="12">
        <v>2</v>
      </c>
      <c r="E281" s="9" t="s">
        <v>375</v>
      </c>
      <c r="F281" s="134" t="s">
        <v>2345</v>
      </c>
      <c r="G281" s="230"/>
    </row>
    <row r="282" spans="1:13" ht="47.25" hidden="1" customHeight="1" x14ac:dyDescent="0.25">
      <c r="A282" s="115" t="s">
        <v>559</v>
      </c>
      <c r="B282" s="7" t="s">
        <v>560</v>
      </c>
      <c r="C282" s="69"/>
      <c r="D282" s="9"/>
      <c r="E282" s="9"/>
      <c r="F282" s="8"/>
      <c r="G282" s="13"/>
      <c r="H282"/>
      <c r="I282"/>
      <c r="J282"/>
      <c r="K282"/>
      <c r="L282"/>
      <c r="M282"/>
    </row>
    <row r="283" spans="1:13" ht="15.75" hidden="1" customHeight="1" x14ac:dyDescent="0.25">
      <c r="A283" s="115" t="s">
        <v>561</v>
      </c>
      <c r="B283" s="205" t="s">
        <v>562</v>
      </c>
      <c r="C283" s="206"/>
      <c r="D283" s="206"/>
      <c r="E283" s="206"/>
      <c r="F283" s="206"/>
      <c r="G283" s="13"/>
      <c r="H283"/>
      <c r="I283"/>
      <c r="J283"/>
      <c r="K283"/>
      <c r="L283"/>
      <c r="M283"/>
    </row>
    <row r="284" spans="1:13" ht="31.5" hidden="1" customHeight="1" x14ac:dyDescent="0.25">
      <c r="A284" s="115" t="s">
        <v>563</v>
      </c>
      <c r="B284" s="7" t="s">
        <v>564</v>
      </c>
      <c r="C284" s="8"/>
      <c r="D284" s="9"/>
      <c r="E284" s="9"/>
      <c r="F284" s="8"/>
      <c r="G284" s="13"/>
      <c r="H284"/>
      <c r="I284"/>
      <c r="J284"/>
      <c r="K284"/>
      <c r="L284"/>
      <c r="M284"/>
    </row>
    <row r="285" spans="1:13" ht="47.25" hidden="1" customHeight="1" x14ac:dyDescent="0.25">
      <c r="A285" s="115" t="s">
        <v>565</v>
      </c>
      <c r="B285" s="7" t="s">
        <v>566</v>
      </c>
      <c r="C285" s="8"/>
      <c r="D285" s="9"/>
      <c r="E285" s="9"/>
      <c r="F285" s="8"/>
      <c r="G285" s="13"/>
      <c r="H285"/>
      <c r="I285"/>
      <c r="J285"/>
      <c r="K285"/>
      <c r="L285"/>
      <c r="M285"/>
    </row>
    <row r="286" spans="1:13" ht="31.5" hidden="1" customHeight="1" x14ac:dyDescent="0.25">
      <c r="A286" s="115" t="s">
        <v>567</v>
      </c>
      <c r="B286" s="7" t="s">
        <v>568</v>
      </c>
      <c r="C286" s="8"/>
      <c r="D286" s="9"/>
      <c r="E286" s="9"/>
      <c r="F286" s="8"/>
      <c r="G286" s="13"/>
      <c r="H286"/>
      <c r="I286"/>
      <c r="J286"/>
      <c r="K286"/>
      <c r="L286"/>
      <c r="M286"/>
    </row>
    <row r="287" spans="1:13" ht="47.25" hidden="1" customHeight="1" x14ac:dyDescent="0.25">
      <c r="A287" s="115" t="s">
        <v>569</v>
      </c>
      <c r="B287" s="7" t="s">
        <v>570</v>
      </c>
      <c r="C287" s="8"/>
      <c r="D287" s="9"/>
      <c r="E287" s="9"/>
      <c r="F287" s="8"/>
      <c r="G287" s="13"/>
      <c r="H287"/>
      <c r="I287"/>
      <c r="J287"/>
      <c r="K287"/>
      <c r="L287"/>
      <c r="M287"/>
    </row>
    <row r="288" spans="1:13" ht="15.75" hidden="1" customHeight="1" x14ac:dyDescent="0.25">
      <c r="A288" s="115" t="s">
        <v>571</v>
      </c>
      <c r="B288" s="205" t="s">
        <v>572</v>
      </c>
      <c r="C288" s="206"/>
      <c r="D288" s="206"/>
      <c r="E288" s="206"/>
      <c r="F288" s="206"/>
      <c r="G288" s="13"/>
      <c r="H288"/>
      <c r="I288"/>
      <c r="J288"/>
      <c r="K288"/>
      <c r="L288"/>
      <c r="M288"/>
    </row>
    <row r="289" spans="1:11" customFormat="1" ht="31.5" hidden="1" customHeight="1" x14ac:dyDescent="0.25">
      <c r="A289" s="115" t="s">
        <v>573</v>
      </c>
      <c r="B289" s="7" t="s">
        <v>574</v>
      </c>
      <c r="C289" s="8"/>
      <c r="D289" s="9"/>
      <c r="E289" s="9"/>
      <c r="F289" s="8"/>
      <c r="G289" s="13"/>
    </row>
    <row r="290" spans="1:11" customFormat="1" ht="31.5" hidden="1" customHeight="1" x14ac:dyDescent="0.25">
      <c r="A290" s="115" t="s">
        <v>575</v>
      </c>
      <c r="B290" s="7" t="s">
        <v>576</v>
      </c>
      <c r="C290" s="8"/>
      <c r="D290" s="9"/>
      <c r="E290" s="9"/>
      <c r="F290" s="8"/>
      <c r="G290" s="13"/>
    </row>
    <row r="291" spans="1:11" customFormat="1" ht="31.5" hidden="1" customHeight="1" x14ac:dyDescent="0.25">
      <c r="A291" s="115" t="s">
        <v>577</v>
      </c>
      <c r="B291" s="7" t="s">
        <v>578</v>
      </c>
      <c r="C291" s="8"/>
      <c r="D291" s="9"/>
      <c r="E291" s="9"/>
      <c r="F291" s="8"/>
      <c r="G291" s="13"/>
    </row>
    <row r="292" spans="1:11" customFormat="1" ht="47.25" hidden="1" customHeight="1" x14ac:dyDescent="0.25">
      <c r="A292" s="115" t="s">
        <v>579</v>
      </c>
      <c r="B292" s="32" t="s">
        <v>580</v>
      </c>
      <c r="C292" s="8"/>
      <c r="D292" s="9"/>
      <c r="E292" s="9"/>
      <c r="F292" s="8"/>
      <c r="G292" s="13"/>
    </row>
    <row r="293" spans="1:11" customFormat="1" ht="31.5" hidden="1" customHeight="1" x14ac:dyDescent="0.25">
      <c r="A293" s="115" t="s">
        <v>581</v>
      </c>
      <c r="B293" s="7" t="s">
        <v>582</v>
      </c>
      <c r="C293" s="8"/>
      <c r="D293" s="9"/>
      <c r="E293" s="9"/>
      <c r="F293" s="8"/>
      <c r="G293" s="13"/>
    </row>
    <row r="294" spans="1:11" customFormat="1" ht="15.75" hidden="1" x14ac:dyDescent="0.25">
      <c r="A294" s="208" t="s">
        <v>583</v>
      </c>
      <c r="B294" s="205" t="s">
        <v>2073</v>
      </c>
      <c r="C294" s="206"/>
      <c r="D294" s="206"/>
      <c r="E294" s="206"/>
      <c r="F294" s="206"/>
      <c r="G294" s="13"/>
      <c r="H294" s="2">
        <f>SUM(D298:D305)</f>
        <v>0</v>
      </c>
      <c r="I294" s="2">
        <f>COUNT(D298:D305)*2</f>
        <v>0</v>
      </c>
      <c r="K294" s="155"/>
    </row>
    <row r="295" spans="1:11" customFormat="1" ht="31.5" hidden="1" customHeight="1" x14ac:dyDescent="0.25">
      <c r="A295" s="115" t="s">
        <v>585</v>
      </c>
      <c r="B295" s="7" t="s">
        <v>586</v>
      </c>
      <c r="C295" s="8"/>
      <c r="D295" s="9"/>
      <c r="E295" s="9"/>
      <c r="F295" s="8"/>
      <c r="G295" s="13"/>
    </row>
    <row r="296" spans="1:11" customFormat="1" ht="31.5" hidden="1" customHeight="1" x14ac:dyDescent="0.25">
      <c r="A296" s="115" t="s">
        <v>587</v>
      </c>
      <c r="B296" s="7" t="s">
        <v>588</v>
      </c>
      <c r="C296" s="8"/>
      <c r="D296" s="9"/>
      <c r="E296" s="9"/>
      <c r="F296" s="8"/>
      <c r="G296" s="13"/>
    </row>
    <row r="297" spans="1:11" customFormat="1" ht="31.5" hidden="1" customHeight="1" x14ac:dyDescent="0.25">
      <c r="A297" s="115" t="s">
        <v>589</v>
      </c>
      <c r="B297" s="7" t="s">
        <v>590</v>
      </c>
      <c r="C297" s="8"/>
      <c r="D297" s="9"/>
      <c r="E297" s="9"/>
      <c r="F297" s="8"/>
      <c r="G297" s="13"/>
    </row>
    <row r="298" spans="1:11" customFormat="1" ht="47.25" hidden="1" x14ac:dyDescent="0.25">
      <c r="A298" s="208" t="s">
        <v>2346</v>
      </c>
      <c r="B298" s="7" t="s">
        <v>592</v>
      </c>
      <c r="C298" s="215" t="s">
        <v>2347</v>
      </c>
      <c r="D298" s="183"/>
      <c r="E298" s="9" t="s">
        <v>769</v>
      </c>
      <c r="F298" s="8"/>
      <c r="G298" s="13"/>
      <c r="H298" s="2"/>
      <c r="I298" s="2"/>
      <c r="K298" s="155"/>
    </row>
    <row r="299" spans="1:11" customFormat="1" ht="45" hidden="1" x14ac:dyDescent="0.25">
      <c r="A299" s="208"/>
      <c r="B299" s="7"/>
      <c r="C299" s="39" t="s">
        <v>2348</v>
      </c>
      <c r="D299" s="183"/>
      <c r="E299" s="9" t="s">
        <v>19</v>
      </c>
      <c r="F299" s="11" t="s">
        <v>2349</v>
      </c>
      <c r="G299" s="13"/>
      <c r="H299" s="2"/>
      <c r="I299" s="2"/>
      <c r="K299" s="155"/>
    </row>
    <row r="300" spans="1:11" customFormat="1" ht="47.25" hidden="1" x14ac:dyDescent="0.25">
      <c r="A300" s="208"/>
      <c r="B300" s="7"/>
      <c r="C300" s="209" t="s">
        <v>2350</v>
      </c>
      <c r="D300" s="183"/>
      <c r="E300" s="9" t="s">
        <v>1776</v>
      </c>
      <c r="F300" s="8" t="s">
        <v>2351</v>
      </c>
      <c r="G300" s="13"/>
      <c r="H300" s="2"/>
      <c r="I300" s="2"/>
      <c r="K300" s="155"/>
    </row>
    <row r="301" spans="1:11" customFormat="1" ht="90" hidden="1" x14ac:dyDescent="0.25">
      <c r="A301" s="208"/>
      <c r="B301" s="7"/>
      <c r="C301" s="209" t="s">
        <v>2352</v>
      </c>
      <c r="D301" s="183"/>
      <c r="E301" s="9" t="s">
        <v>205</v>
      </c>
      <c r="F301" s="8" t="s">
        <v>2353</v>
      </c>
      <c r="G301" s="13"/>
      <c r="H301" s="2"/>
      <c r="I301" s="2"/>
      <c r="K301" s="155"/>
    </row>
    <row r="302" spans="1:11" customFormat="1" ht="51" hidden="1" customHeight="1" x14ac:dyDescent="0.25">
      <c r="A302" s="208"/>
      <c r="B302" s="7"/>
      <c r="C302" s="209" t="s">
        <v>2354</v>
      </c>
      <c r="D302" s="183"/>
      <c r="E302" s="9" t="s">
        <v>205</v>
      </c>
      <c r="F302" s="8" t="s">
        <v>2355</v>
      </c>
      <c r="G302" s="13"/>
      <c r="H302" s="2"/>
      <c r="I302" s="2"/>
      <c r="K302" s="155"/>
    </row>
    <row r="303" spans="1:11" customFormat="1" ht="47.25" hidden="1" x14ac:dyDescent="0.25">
      <c r="A303" s="208"/>
      <c r="B303" s="7"/>
      <c r="C303" s="212" t="s">
        <v>2356</v>
      </c>
      <c r="D303" s="183"/>
      <c r="E303" s="9" t="s">
        <v>100</v>
      </c>
      <c r="F303" s="8" t="s">
        <v>2355</v>
      </c>
      <c r="G303" s="13"/>
      <c r="H303" s="2"/>
      <c r="I303" s="2"/>
      <c r="K303" s="155"/>
    </row>
    <row r="304" spans="1:11" customFormat="1" ht="47.25" hidden="1" x14ac:dyDescent="0.25">
      <c r="A304" s="208" t="s">
        <v>2357</v>
      </c>
      <c r="B304" s="7" t="s">
        <v>2358</v>
      </c>
      <c r="C304" s="216" t="s">
        <v>2359</v>
      </c>
      <c r="D304" s="194"/>
      <c r="E304" s="164" t="s">
        <v>205</v>
      </c>
      <c r="F304" s="15"/>
      <c r="G304" s="13"/>
      <c r="H304" s="2"/>
      <c r="I304" s="2"/>
      <c r="K304" s="155"/>
    </row>
    <row r="305" spans="1:11" customFormat="1" ht="45" hidden="1" x14ac:dyDescent="0.25">
      <c r="A305" s="208"/>
      <c r="B305" s="7"/>
      <c r="C305" s="106" t="s">
        <v>2360</v>
      </c>
      <c r="D305" s="183"/>
      <c r="E305" s="164" t="s">
        <v>205</v>
      </c>
      <c r="F305" s="8"/>
      <c r="G305" s="13"/>
      <c r="H305" s="2"/>
      <c r="I305" s="2"/>
      <c r="K305" s="155"/>
    </row>
    <row r="306" spans="1:11" customFormat="1" ht="18.75" hidden="1" customHeight="1" x14ac:dyDescent="0.3">
      <c r="A306" s="115"/>
      <c r="B306" s="217" t="s">
        <v>595</v>
      </c>
      <c r="C306" s="218"/>
      <c r="D306" s="218"/>
      <c r="E306" s="218"/>
      <c r="F306" s="218"/>
      <c r="G306" s="219"/>
      <c r="H306" s="220"/>
    </row>
    <row r="307" spans="1:11" customFormat="1" ht="15.75" hidden="1" customHeight="1" x14ac:dyDescent="0.25">
      <c r="A307" s="115" t="s">
        <v>596</v>
      </c>
      <c r="B307" s="205" t="s">
        <v>597</v>
      </c>
      <c r="C307" s="206"/>
      <c r="D307" s="206"/>
      <c r="E307" s="206"/>
      <c r="F307" s="206"/>
      <c r="G307" s="207"/>
    </row>
    <row r="308" spans="1:11" customFormat="1" ht="47.25" hidden="1" customHeight="1" x14ac:dyDescent="0.25">
      <c r="A308" s="115" t="s">
        <v>598</v>
      </c>
      <c r="B308" s="7" t="s">
        <v>599</v>
      </c>
      <c r="C308" s="8"/>
      <c r="D308" s="9"/>
      <c r="E308" s="9"/>
      <c r="F308" s="8"/>
      <c r="G308" s="9"/>
    </row>
    <row r="309" spans="1:11" customFormat="1" ht="63" hidden="1" customHeight="1" x14ac:dyDescent="0.25">
      <c r="A309" s="115" t="s">
        <v>600</v>
      </c>
      <c r="B309" s="7" t="s">
        <v>601</v>
      </c>
      <c r="C309" s="8"/>
      <c r="D309" s="9"/>
      <c r="E309" s="9"/>
      <c r="F309" s="8"/>
      <c r="G309" s="9"/>
    </row>
    <row r="310" spans="1:11" customFormat="1" ht="47.25" hidden="1" customHeight="1" x14ac:dyDescent="0.25">
      <c r="A310" s="115" t="s">
        <v>602</v>
      </c>
      <c r="B310" s="7" t="s">
        <v>603</v>
      </c>
      <c r="C310" s="8"/>
      <c r="D310" s="9"/>
      <c r="E310" s="9"/>
      <c r="F310" s="8"/>
      <c r="G310" s="9"/>
    </row>
    <row r="311" spans="1:11" customFormat="1" ht="47.25" hidden="1" customHeight="1" x14ac:dyDescent="0.25">
      <c r="A311" s="115" t="s">
        <v>604</v>
      </c>
      <c r="B311" s="7" t="s">
        <v>605</v>
      </c>
      <c r="C311" s="8"/>
      <c r="D311" s="9"/>
      <c r="E311" s="9"/>
      <c r="F311" s="8"/>
      <c r="G311" s="9"/>
    </row>
    <row r="312" spans="1:11" customFormat="1" ht="47.25" hidden="1" customHeight="1" x14ac:dyDescent="0.25">
      <c r="A312" s="115" t="s">
        <v>606</v>
      </c>
      <c r="B312" s="7" t="s">
        <v>607</v>
      </c>
      <c r="C312" s="8"/>
      <c r="D312" s="9"/>
      <c r="E312" s="9"/>
      <c r="F312" s="8"/>
      <c r="G312" s="9"/>
    </row>
    <row r="313" spans="1:11" customFormat="1" ht="47.25" hidden="1" customHeight="1" x14ac:dyDescent="0.25">
      <c r="A313" s="115" t="s">
        <v>608</v>
      </c>
      <c r="B313" s="7" t="s">
        <v>609</v>
      </c>
      <c r="C313" s="8"/>
      <c r="D313" s="9"/>
      <c r="E313" s="9"/>
      <c r="F313" s="8"/>
      <c r="G313" s="9"/>
    </row>
    <row r="314" spans="1:11" customFormat="1" ht="15.75" hidden="1" customHeight="1" x14ac:dyDescent="0.25">
      <c r="A314" s="115" t="s">
        <v>610</v>
      </c>
      <c r="B314" s="205" t="s">
        <v>611</v>
      </c>
      <c r="C314" s="206"/>
      <c r="D314" s="206"/>
      <c r="E314" s="206"/>
      <c r="F314" s="206"/>
      <c r="G314" s="207"/>
    </row>
    <row r="315" spans="1:11" customFormat="1" ht="78.75" hidden="1" customHeight="1" x14ac:dyDescent="0.25">
      <c r="A315" s="115" t="s">
        <v>612</v>
      </c>
      <c r="B315" s="7" t="s">
        <v>613</v>
      </c>
      <c r="C315" s="8"/>
      <c r="D315" s="9"/>
      <c r="E315" s="9"/>
      <c r="F315" s="8"/>
      <c r="G315" s="9"/>
    </row>
    <row r="316" spans="1:11" customFormat="1" ht="47.25" hidden="1" customHeight="1" x14ac:dyDescent="0.25">
      <c r="A316" s="115" t="s">
        <v>626</v>
      </c>
      <c r="B316" s="7" t="s">
        <v>627</v>
      </c>
      <c r="C316" s="8"/>
      <c r="D316" s="9"/>
      <c r="E316" s="9"/>
      <c r="F316" s="8"/>
      <c r="G316" s="9"/>
    </row>
    <row r="317" spans="1:11" customFormat="1" ht="47.25" hidden="1" customHeight="1" x14ac:dyDescent="0.25">
      <c r="A317" s="115" t="s">
        <v>640</v>
      </c>
      <c r="B317" s="7" t="s">
        <v>641</v>
      </c>
      <c r="C317" s="8"/>
      <c r="D317" s="9"/>
      <c r="E317" s="9"/>
      <c r="F317" s="8"/>
      <c r="G317" s="9"/>
    </row>
    <row r="318" spans="1:11" customFormat="1" ht="15.75" hidden="1" customHeight="1" x14ac:dyDescent="0.25">
      <c r="A318" s="115" t="s">
        <v>660</v>
      </c>
      <c r="B318" s="205" t="s">
        <v>661</v>
      </c>
      <c r="C318" s="206"/>
      <c r="D318" s="206"/>
      <c r="E318" s="206"/>
      <c r="F318" s="206"/>
      <c r="G318" s="207"/>
    </row>
    <row r="319" spans="1:11" customFormat="1" ht="31.5" hidden="1" customHeight="1" x14ac:dyDescent="0.25">
      <c r="A319" s="115" t="s">
        <v>662</v>
      </c>
      <c r="B319" s="7" t="s">
        <v>663</v>
      </c>
      <c r="C319" s="8"/>
      <c r="D319" s="9"/>
      <c r="E319" s="9"/>
      <c r="F319" s="8"/>
      <c r="G319" s="9"/>
    </row>
    <row r="320" spans="1:11" customFormat="1" ht="63" hidden="1" customHeight="1" x14ac:dyDescent="0.25">
      <c r="A320" s="115" t="s">
        <v>670</v>
      </c>
      <c r="B320" s="7" t="s">
        <v>671</v>
      </c>
      <c r="C320" s="8"/>
      <c r="D320" s="9"/>
      <c r="E320" s="9"/>
      <c r="F320" s="8"/>
      <c r="G320" s="9"/>
    </row>
    <row r="321" spans="1:7" customFormat="1" ht="31.5" hidden="1" customHeight="1" x14ac:dyDescent="0.25">
      <c r="A321" s="115" t="s">
        <v>672</v>
      </c>
      <c r="B321" s="7" t="s">
        <v>673</v>
      </c>
      <c r="C321" s="8"/>
      <c r="D321" s="9"/>
      <c r="E321" s="9"/>
      <c r="F321" s="8"/>
      <c r="G321" s="9"/>
    </row>
    <row r="322" spans="1:7" customFormat="1" ht="15.75" hidden="1" customHeight="1" x14ac:dyDescent="0.25">
      <c r="A322" s="115" t="s">
        <v>674</v>
      </c>
      <c r="B322" s="205" t="s">
        <v>675</v>
      </c>
      <c r="C322" s="206"/>
      <c r="D322" s="206"/>
      <c r="E322" s="206"/>
      <c r="F322" s="206"/>
      <c r="G322" s="207"/>
    </row>
    <row r="323" spans="1:7" customFormat="1" ht="31.5" hidden="1" customHeight="1" x14ac:dyDescent="0.25">
      <c r="A323" s="115" t="s">
        <v>676</v>
      </c>
      <c r="B323" s="7" t="s">
        <v>677</v>
      </c>
      <c r="C323" s="8"/>
      <c r="D323" s="9"/>
      <c r="E323" s="9"/>
      <c r="F323" s="8"/>
      <c r="G323" s="9"/>
    </row>
    <row r="324" spans="1:7" customFormat="1" ht="60" hidden="1" customHeight="1" x14ac:dyDescent="0.25">
      <c r="A324" s="115" t="s">
        <v>678</v>
      </c>
      <c r="B324" s="8" t="s">
        <v>679</v>
      </c>
      <c r="C324" s="8"/>
      <c r="D324" s="9"/>
      <c r="E324" s="9"/>
      <c r="F324" s="8"/>
      <c r="G324" s="9"/>
    </row>
    <row r="325" spans="1:7" customFormat="1" ht="31.5" hidden="1" customHeight="1" x14ac:dyDescent="0.25">
      <c r="A325" s="115" t="s">
        <v>680</v>
      </c>
      <c r="B325" s="14" t="s">
        <v>681</v>
      </c>
      <c r="C325" s="8"/>
      <c r="D325" s="9"/>
      <c r="E325" s="9"/>
      <c r="F325" s="8"/>
      <c r="G325" s="9"/>
    </row>
    <row r="326" spans="1:7" customFormat="1" ht="47.25" hidden="1" customHeight="1" x14ac:dyDescent="0.25">
      <c r="A326" s="115" t="s">
        <v>682</v>
      </c>
      <c r="B326" s="7" t="s">
        <v>683</v>
      </c>
      <c r="C326" s="8"/>
      <c r="D326" s="9"/>
      <c r="E326" s="9"/>
      <c r="F326" s="8"/>
      <c r="G326" s="9"/>
    </row>
    <row r="327" spans="1:7" customFormat="1" ht="47.25" hidden="1" customHeight="1" x14ac:dyDescent="0.25">
      <c r="A327" s="115" t="s">
        <v>684</v>
      </c>
      <c r="B327" s="7" t="s">
        <v>685</v>
      </c>
      <c r="C327" s="8"/>
      <c r="D327" s="9"/>
      <c r="E327" s="9"/>
      <c r="F327" s="8"/>
      <c r="G327" s="9"/>
    </row>
    <row r="328" spans="1:7" customFormat="1" ht="31.5" hidden="1" customHeight="1" x14ac:dyDescent="0.25">
      <c r="A328" s="115" t="s">
        <v>686</v>
      </c>
      <c r="B328" s="7" t="s">
        <v>687</v>
      </c>
      <c r="C328" s="8"/>
      <c r="D328" s="9"/>
      <c r="E328" s="9"/>
      <c r="F328" s="8"/>
      <c r="G328" s="9"/>
    </row>
    <row r="329" spans="1:7" customFormat="1" ht="15.75" hidden="1" customHeight="1" x14ac:dyDescent="0.25">
      <c r="A329" s="115" t="s">
        <v>688</v>
      </c>
      <c r="B329" s="205" t="s">
        <v>689</v>
      </c>
      <c r="C329" s="206"/>
      <c r="D329" s="206"/>
      <c r="E329" s="206"/>
      <c r="F329" s="206"/>
      <c r="G329" s="207"/>
    </row>
    <row r="330" spans="1:7" customFormat="1" ht="31.5" hidden="1" customHeight="1" x14ac:dyDescent="0.25">
      <c r="A330" s="115" t="s">
        <v>690</v>
      </c>
      <c r="B330" s="7" t="s">
        <v>691</v>
      </c>
      <c r="C330" s="8"/>
      <c r="D330" s="9"/>
      <c r="E330" s="9"/>
      <c r="F330" s="8"/>
      <c r="G330" s="9"/>
    </row>
    <row r="331" spans="1:7" customFormat="1" ht="31.5" hidden="1" customHeight="1" x14ac:dyDescent="0.25">
      <c r="A331" s="115" t="s">
        <v>692</v>
      </c>
      <c r="B331" s="7" t="s">
        <v>693</v>
      </c>
      <c r="C331" s="8"/>
      <c r="D331" s="9"/>
      <c r="E331" s="9"/>
      <c r="F331" s="8"/>
      <c r="G331" s="9"/>
    </row>
    <row r="332" spans="1:7" customFormat="1" ht="31.5" hidden="1" customHeight="1" x14ac:dyDescent="0.25">
      <c r="A332" s="115" t="s">
        <v>694</v>
      </c>
      <c r="B332" s="7" t="s">
        <v>695</v>
      </c>
      <c r="C332" s="8"/>
      <c r="D332" s="9"/>
      <c r="E332" s="9"/>
      <c r="F332" s="8"/>
      <c r="G332" s="9"/>
    </row>
    <row r="333" spans="1:7" customFormat="1" ht="31.5" hidden="1" customHeight="1" x14ac:dyDescent="0.25">
      <c r="A333" s="115" t="s">
        <v>696</v>
      </c>
      <c r="B333" s="7" t="s">
        <v>697</v>
      </c>
      <c r="C333" s="8"/>
      <c r="D333" s="9"/>
      <c r="E333" s="9"/>
      <c r="F333" s="8"/>
      <c r="G333" s="9"/>
    </row>
    <row r="334" spans="1:7" customFormat="1" ht="31.5" hidden="1" customHeight="1" x14ac:dyDescent="0.25">
      <c r="A334" s="115" t="s">
        <v>698</v>
      </c>
      <c r="B334" s="7" t="s">
        <v>699</v>
      </c>
      <c r="C334" s="8"/>
      <c r="D334" s="9"/>
      <c r="E334" s="9"/>
      <c r="F334" s="8"/>
      <c r="G334" s="9"/>
    </row>
    <row r="335" spans="1:7" customFormat="1" ht="15.75" hidden="1" customHeight="1" x14ac:dyDescent="0.25">
      <c r="A335" s="115" t="s">
        <v>700</v>
      </c>
      <c r="B335" s="205" t="s">
        <v>701</v>
      </c>
      <c r="C335" s="206"/>
      <c r="D335" s="206"/>
      <c r="E335" s="206"/>
      <c r="F335" s="206"/>
      <c r="G335" s="207"/>
    </row>
    <row r="336" spans="1:7" customFormat="1" ht="31.5" hidden="1" customHeight="1" x14ac:dyDescent="0.25">
      <c r="A336" s="115" t="s">
        <v>702</v>
      </c>
      <c r="B336" s="7" t="s">
        <v>703</v>
      </c>
      <c r="C336" s="8"/>
      <c r="D336" s="9"/>
      <c r="E336" s="9"/>
      <c r="F336" s="8"/>
      <c r="G336" s="9"/>
    </row>
    <row r="337" spans="1:13" ht="31.5" hidden="1" customHeight="1" x14ac:dyDescent="0.25">
      <c r="A337" s="115" t="s">
        <v>704</v>
      </c>
      <c r="B337" s="7" t="s">
        <v>705</v>
      </c>
      <c r="C337" s="8"/>
      <c r="D337" s="9"/>
      <c r="E337" s="9"/>
      <c r="F337" s="8"/>
      <c r="G337" s="9"/>
      <c r="H337"/>
      <c r="I337"/>
      <c r="J337"/>
      <c r="K337"/>
      <c r="L337"/>
      <c r="M337"/>
    </row>
    <row r="338" spans="1:13" ht="31.5" hidden="1" customHeight="1" x14ac:dyDescent="0.25">
      <c r="A338" s="115" t="s">
        <v>706</v>
      </c>
      <c r="B338" s="7" t="s">
        <v>707</v>
      </c>
      <c r="C338" s="8"/>
      <c r="D338" s="9"/>
      <c r="E338" s="9"/>
      <c r="F338" s="8"/>
      <c r="G338" s="9"/>
      <c r="H338"/>
      <c r="I338"/>
      <c r="J338"/>
      <c r="K338"/>
      <c r="L338"/>
      <c r="M338"/>
    </row>
    <row r="339" spans="1:13" ht="31.5" hidden="1" customHeight="1" x14ac:dyDescent="0.25">
      <c r="A339" s="115" t="s">
        <v>708</v>
      </c>
      <c r="B339" s="7" t="s">
        <v>709</v>
      </c>
      <c r="C339" s="8"/>
      <c r="D339" s="9"/>
      <c r="E339" s="9"/>
      <c r="F339" s="8"/>
      <c r="G339" s="9"/>
      <c r="H339"/>
      <c r="I339"/>
      <c r="J339"/>
      <c r="K339"/>
      <c r="L339"/>
      <c r="M339"/>
    </row>
    <row r="340" spans="1:13" ht="18.75" x14ac:dyDescent="0.25">
      <c r="A340" s="243"/>
      <c r="B340" s="369" t="s">
        <v>710</v>
      </c>
      <c r="C340" s="370"/>
      <c r="D340" s="370"/>
      <c r="E340" s="370"/>
      <c r="F340" s="370"/>
      <c r="G340" s="412"/>
      <c r="H340" s="2">
        <f>H341</f>
        <v>88</v>
      </c>
      <c r="I340" s="2">
        <f>I341</f>
        <v>88</v>
      </c>
    </row>
    <row r="341" spans="1:13" ht="36.950000000000003" customHeight="1" x14ac:dyDescent="0.25">
      <c r="A341" s="243" t="s">
        <v>711</v>
      </c>
      <c r="B341" s="409" t="s">
        <v>2629</v>
      </c>
      <c r="C341" s="410"/>
      <c r="D341" s="410"/>
      <c r="E341" s="410"/>
      <c r="F341" s="410"/>
      <c r="G341" s="411"/>
      <c r="H341" s="2">
        <f>SUM(D342:D439)</f>
        <v>88</v>
      </c>
      <c r="I341" s="2">
        <f>COUNT(D342:D439)*2</f>
        <v>88</v>
      </c>
      <c r="K341" s="112">
        <v>44</v>
      </c>
    </row>
    <row r="342" spans="1:13" ht="135" x14ac:dyDescent="0.25">
      <c r="A342" s="243" t="s">
        <v>713</v>
      </c>
      <c r="B342" s="7" t="s">
        <v>63</v>
      </c>
      <c r="C342" s="8" t="s">
        <v>2361</v>
      </c>
      <c r="D342" s="12">
        <v>2</v>
      </c>
      <c r="E342" s="9" t="s">
        <v>205</v>
      </c>
      <c r="F342" s="8" t="s">
        <v>2362</v>
      </c>
      <c r="G342" s="230"/>
    </row>
    <row r="343" spans="1:13" ht="75" hidden="1" x14ac:dyDescent="0.25">
      <c r="A343" s="208"/>
      <c r="B343" s="7"/>
      <c r="C343" s="8" t="s">
        <v>2363</v>
      </c>
      <c r="D343" s="183"/>
      <c r="E343" s="9" t="s">
        <v>375</v>
      </c>
      <c r="F343" s="8" t="s">
        <v>2364</v>
      </c>
      <c r="G343" s="13"/>
      <c r="J343"/>
      <c r="K343" s="155"/>
      <c r="L343"/>
      <c r="M343"/>
    </row>
    <row r="344" spans="1:13" ht="75" x14ac:dyDescent="0.25">
      <c r="A344" s="243"/>
      <c r="B344" s="7"/>
      <c r="C344" s="8" t="s">
        <v>2365</v>
      </c>
      <c r="D344" s="133">
        <v>2</v>
      </c>
      <c r="E344" s="164" t="s">
        <v>205</v>
      </c>
      <c r="F344" s="8" t="s">
        <v>2366</v>
      </c>
      <c r="G344" s="230"/>
    </row>
    <row r="345" spans="1:13" ht="105" hidden="1" x14ac:dyDescent="0.25">
      <c r="A345" s="208"/>
      <c r="B345" s="7"/>
      <c r="C345" s="8" t="s">
        <v>2367</v>
      </c>
      <c r="D345" s="194"/>
      <c r="E345" s="164" t="s">
        <v>205</v>
      </c>
      <c r="F345" s="8" t="s">
        <v>2368</v>
      </c>
      <c r="G345" s="13"/>
      <c r="J345"/>
      <c r="K345" s="155"/>
      <c r="L345"/>
      <c r="M345"/>
    </row>
    <row r="346" spans="1:13" ht="105" hidden="1" x14ac:dyDescent="0.25">
      <c r="A346" s="208"/>
      <c r="B346" s="7"/>
      <c r="C346" s="8" t="s">
        <v>2369</v>
      </c>
      <c r="D346" s="210"/>
      <c r="E346" s="164" t="s">
        <v>1954</v>
      </c>
      <c r="F346" s="8" t="s">
        <v>2370</v>
      </c>
      <c r="G346" s="13"/>
      <c r="J346"/>
      <c r="K346" s="155"/>
      <c r="L346"/>
      <c r="M346"/>
    </row>
    <row r="347" spans="1:13" ht="315" x14ac:dyDescent="0.25">
      <c r="A347" s="243"/>
      <c r="B347" s="7"/>
      <c r="C347" s="8" t="s">
        <v>2371</v>
      </c>
      <c r="D347" s="12">
        <v>2</v>
      </c>
      <c r="E347" s="9" t="s">
        <v>205</v>
      </c>
      <c r="F347" s="8" t="s">
        <v>2372</v>
      </c>
      <c r="G347" s="230"/>
    </row>
    <row r="348" spans="1:13" ht="75" hidden="1" x14ac:dyDescent="0.25">
      <c r="A348" s="208"/>
      <c r="B348" s="7"/>
      <c r="C348" s="8" t="s">
        <v>2373</v>
      </c>
      <c r="D348" s="183"/>
      <c r="E348" s="9" t="s">
        <v>205</v>
      </c>
      <c r="F348" s="8" t="s">
        <v>2374</v>
      </c>
      <c r="G348" s="13"/>
      <c r="J348"/>
      <c r="K348" s="155"/>
      <c r="L348"/>
      <c r="M348"/>
    </row>
    <row r="349" spans="1:13" ht="105" x14ac:dyDescent="0.25">
      <c r="A349" s="243"/>
      <c r="B349" s="7"/>
      <c r="C349" s="8" t="s">
        <v>2375</v>
      </c>
      <c r="D349" s="12">
        <v>2</v>
      </c>
      <c r="E349" s="9" t="s">
        <v>205</v>
      </c>
      <c r="F349" s="8" t="s">
        <v>2376</v>
      </c>
      <c r="G349" s="230"/>
    </row>
    <row r="350" spans="1:13" ht="45" hidden="1" x14ac:dyDescent="0.25">
      <c r="A350" s="208"/>
      <c r="B350" s="7"/>
      <c r="C350" s="8" t="s">
        <v>2377</v>
      </c>
      <c r="D350" s="183"/>
      <c r="E350" s="9" t="s">
        <v>205</v>
      </c>
      <c r="F350" s="8" t="s">
        <v>2378</v>
      </c>
      <c r="G350" s="13"/>
      <c r="J350"/>
      <c r="K350" s="155"/>
      <c r="L350"/>
      <c r="M350"/>
    </row>
    <row r="351" spans="1:13" ht="45" hidden="1" x14ac:dyDescent="0.25">
      <c r="A351" s="208"/>
      <c r="B351" s="7"/>
      <c r="C351" s="8" t="s">
        <v>2379</v>
      </c>
      <c r="D351" s="183"/>
      <c r="E351" s="9" t="s">
        <v>205</v>
      </c>
      <c r="F351" s="8"/>
      <c r="G351" s="13"/>
      <c r="J351"/>
      <c r="K351" s="155"/>
      <c r="L351"/>
      <c r="M351"/>
    </row>
    <row r="352" spans="1:13" ht="105" x14ac:dyDescent="0.25">
      <c r="A352" s="243"/>
      <c r="B352" s="7"/>
      <c r="C352" s="8" t="s">
        <v>2380</v>
      </c>
      <c r="D352" s="12">
        <v>2</v>
      </c>
      <c r="E352" s="9" t="s">
        <v>205</v>
      </c>
      <c r="F352" s="8" t="s">
        <v>2381</v>
      </c>
      <c r="G352" s="230"/>
    </row>
    <row r="353" spans="1:11" s="2" customFormat="1" ht="285" hidden="1" x14ac:dyDescent="0.25">
      <c r="A353" s="208"/>
      <c r="B353" s="7"/>
      <c r="C353" s="8" t="s">
        <v>2382</v>
      </c>
      <c r="D353" s="183"/>
      <c r="E353" s="9" t="s">
        <v>205</v>
      </c>
      <c r="F353" s="8" t="s">
        <v>2383</v>
      </c>
      <c r="G353" s="13"/>
      <c r="J353"/>
      <c r="K353" s="155"/>
    </row>
    <row r="354" spans="1:11" s="2" customFormat="1" ht="210" hidden="1" x14ac:dyDescent="0.25">
      <c r="A354" s="208"/>
      <c r="B354" s="7"/>
      <c r="C354" s="8" t="s">
        <v>2384</v>
      </c>
      <c r="D354" s="183"/>
      <c r="E354" s="9" t="s">
        <v>533</v>
      </c>
      <c r="F354" s="8" t="s">
        <v>2385</v>
      </c>
      <c r="G354" s="13"/>
      <c r="J354"/>
      <c r="K354" s="155"/>
    </row>
    <row r="355" spans="1:11" s="2" customFormat="1" ht="225" x14ac:dyDescent="0.25">
      <c r="A355" s="243" t="s">
        <v>714</v>
      </c>
      <c r="B355" s="7" t="s">
        <v>65</v>
      </c>
      <c r="C355" s="32" t="s">
        <v>2386</v>
      </c>
      <c r="D355" s="12">
        <v>2</v>
      </c>
      <c r="E355" s="9" t="s">
        <v>2387</v>
      </c>
      <c r="F355" s="8" t="s">
        <v>2388</v>
      </c>
      <c r="G355" s="230"/>
      <c r="K355" s="112"/>
    </row>
    <row r="356" spans="1:11" s="2" customFormat="1" ht="31.5" hidden="1" x14ac:dyDescent="0.25">
      <c r="A356" s="208"/>
      <c r="B356" s="7"/>
      <c r="C356" s="32" t="s">
        <v>2389</v>
      </c>
      <c r="D356" s="183"/>
      <c r="E356" s="9" t="s">
        <v>769</v>
      </c>
      <c r="F356" s="8" t="s">
        <v>2390</v>
      </c>
      <c r="G356" s="13"/>
      <c r="J356"/>
      <c r="K356" s="155"/>
    </row>
    <row r="357" spans="1:11" s="2" customFormat="1" ht="94.5" x14ac:dyDescent="0.25">
      <c r="A357" s="243"/>
      <c r="B357" s="7"/>
      <c r="C357" s="32" t="s">
        <v>2391</v>
      </c>
      <c r="D357" s="12">
        <v>2</v>
      </c>
      <c r="E357" s="9" t="s">
        <v>205</v>
      </c>
      <c r="F357" s="32" t="s">
        <v>2392</v>
      </c>
      <c r="G357" s="230"/>
      <c r="K357" s="112"/>
    </row>
    <row r="358" spans="1:11" s="2" customFormat="1" ht="105" hidden="1" x14ac:dyDescent="0.25">
      <c r="A358" s="208"/>
      <c r="B358" s="7"/>
      <c r="C358" s="32" t="s">
        <v>2393</v>
      </c>
      <c r="D358" s="183"/>
      <c r="E358" s="9" t="s">
        <v>1954</v>
      </c>
      <c r="F358" s="8" t="s">
        <v>2394</v>
      </c>
      <c r="G358" s="13"/>
      <c r="J358"/>
      <c r="K358" s="155"/>
    </row>
    <row r="359" spans="1:11" s="2" customFormat="1" ht="63" hidden="1" x14ac:dyDescent="0.25">
      <c r="A359" s="208"/>
      <c r="B359" s="7"/>
      <c r="C359" s="32" t="s">
        <v>2395</v>
      </c>
      <c r="D359" s="183"/>
      <c r="E359" s="9" t="s">
        <v>205</v>
      </c>
      <c r="F359" s="8" t="s">
        <v>2396</v>
      </c>
      <c r="G359" s="13"/>
      <c r="J359"/>
      <c r="K359" s="155"/>
    </row>
    <row r="360" spans="1:11" s="2" customFormat="1" ht="63" hidden="1" x14ac:dyDescent="0.25">
      <c r="A360" s="208"/>
      <c r="B360" s="7"/>
      <c r="C360" s="32" t="s">
        <v>2397</v>
      </c>
      <c r="D360" s="183"/>
      <c r="E360" s="9" t="s">
        <v>205</v>
      </c>
      <c r="F360" s="8" t="s">
        <v>2398</v>
      </c>
      <c r="G360" s="13"/>
      <c r="J360"/>
      <c r="K360" s="155"/>
    </row>
    <row r="361" spans="1:11" s="2" customFormat="1" ht="31.5" hidden="1" x14ac:dyDescent="0.25">
      <c r="A361" s="208"/>
      <c r="B361" s="7"/>
      <c r="C361" s="32" t="s">
        <v>2399</v>
      </c>
      <c r="D361" s="183"/>
      <c r="E361" s="9" t="s">
        <v>205</v>
      </c>
      <c r="F361" s="8" t="s">
        <v>2400</v>
      </c>
      <c r="G361" s="13"/>
      <c r="J361"/>
      <c r="K361" s="155"/>
    </row>
    <row r="362" spans="1:11" s="2" customFormat="1" ht="105" x14ac:dyDescent="0.25">
      <c r="A362" s="243"/>
      <c r="B362" s="7"/>
      <c r="C362" s="209" t="s">
        <v>2401</v>
      </c>
      <c r="D362" s="12">
        <v>2</v>
      </c>
      <c r="E362" s="9" t="s">
        <v>205</v>
      </c>
      <c r="F362" s="8" t="s">
        <v>2402</v>
      </c>
      <c r="G362" s="230"/>
      <c r="K362" s="112"/>
    </row>
    <row r="363" spans="1:11" s="2" customFormat="1" ht="135" x14ac:dyDescent="0.25">
      <c r="A363" s="243"/>
      <c r="B363" s="7"/>
      <c r="C363" s="209" t="s">
        <v>2403</v>
      </c>
      <c r="D363" s="12">
        <v>2</v>
      </c>
      <c r="E363" s="9" t="s">
        <v>205</v>
      </c>
      <c r="F363" s="8" t="s">
        <v>2404</v>
      </c>
      <c r="G363" s="230"/>
      <c r="K363" s="112"/>
    </row>
    <row r="364" spans="1:11" s="2" customFormat="1" ht="45" hidden="1" x14ac:dyDescent="0.25">
      <c r="A364" s="208"/>
      <c r="B364" s="7"/>
      <c r="C364" s="209" t="s">
        <v>2405</v>
      </c>
      <c r="D364" s="183"/>
      <c r="E364" s="9" t="s">
        <v>205</v>
      </c>
      <c r="F364" s="8" t="s">
        <v>2406</v>
      </c>
      <c r="G364" s="13"/>
      <c r="J364"/>
      <c r="K364" s="155"/>
    </row>
    <row r="365" spans="1:11" s="2" customFormat="1" ht="47.25" hidden="1" x14ac:dyDescent="0.25">
      <c r="A365" s="208"/>
      <c r="B365" s="7"/>
      <c r="C365" s="209" t="s">
        <v>2407</v>
      </c>
      <c r="D365" s="183"/>
      <c r="E365" s="9" t="s">
        <v>205</v>
      </c>
      <c r="F365" s="8" t="s">
        <v>2408</v>
      </c>
      <c r="G365" s="13"/>
      <c r="J365"/>
      <c r="K365" s="155"/>
    </row>
    <row r="366" spans="1:11" s="2" customFormat="1" ht="47.25" hidden="1" x14ac:dyDescent="0.25">
      <c r="A366" s="208"/>
      <c r="B366" s="7"/>
      <c r="C366" s="209" t="s">
        <v>2409</v>
      </c>
      <c r="D366" s="183"/>
      <c r="E366" s="9" t="s">
        <v>205</v>
      </c>
      <c r="F366" s="8"/>
      <c r="G366" s="13"/>
      <c r="J366"/>
      <c r="K366" s="155"/>
    </row>
    <row r="367" spans="1:11" s="2" customFormat="1" ht="47.25" x14ac:dyDescent="0.25">
      <c r="A367" s="243"/>
      <c r="B367" s="7"/>
      <c r="C367" s="209" t="s">
        <v>2410</v>
      </c>
      <c r="D367" s="12">
        <v>2</v>
      </c>
      <c r="E367" s="9" t="s">
        <v>205</v>
      </c>
      <c r="F367" s="36"/>
      <c r="G367" s="230"/>
      <c r="K367" s="112"/>
    </row>
    <row r="368" spans="1:11" s="2" customFormat="1" ht="47.25" x14ac:dyDescent="0.25">
      <c r="A368" s="243"/>
      <c r="B368" s="7"/>
      <c r="C368" s="209" t="s">
        <v>2411</v>
      </c>
      <c r="D368" s="12">
        <v>2</v>
      </c>
      <c r="E368" s="9" t="s">
        <v>205</v>
      </c>
      <c r="F368" s="36"/>
      <c r="G368" s="230"/>
      <c r="K368" s="112"/>
    </row>
    <row r="369" spans="1:13" ht="47.25" hidden="1" x14ac:dyDescent="0.25">
      <c r="A369" s="208"/>
      <c r="B369" s="7"/>
      <c r="C369" s="209" t="s">
        <v>2412</v>
      </c>
      <c r="D369" s="183"/>
      <c r="E369" s="9" t="s">
        <v>205</v>
      </c>
      <c r="F369" s="8" t="s">
        <v>2413</v>
      </c>
      <c r="G369" s="13"/>
      <c r="J369"/>
      <c r="K369" s="155"/>
      <c r="L369"/>
      <c r="M369"/>
    </row>
    <row r="370" spans="1:13" ht="135" hidden="1" x14ac:dyDescent="0.25">
      <c r="A370" s="208"/>
      <c r="B370" s="7"/>
      <c r="C370" s="209" t="s">
        <v>2414</v>
      </c>
      <c r="D370" s="183"/>
      <c r="E370" s="9" t="s">
        <v>205</v>
      </c>
      <c r="F370" s="8" t="s">
        <v>2415</v>
      </c>
      <c r="G370" s="13"/>
      <c r="J370"/>
      <c r="K370" s="155"/>
      <c r="L370"/>
      <c r="M370"/>
    </row>
    <row r="371" spans="1:13" ht="135" hidden="1" x14ac:dyDescent="0.25">
      <c r="A371" s="208"/>
      <c r="B371" s="7"/>
      <c r="C371" s="209" t="s">
        <v>2416</v>
      </c>
      <c r="D371" s="183"/>
      <c r="E371" s="9" t="s">
        <v>205</v>
      </c>
      <c r="F371" s="8" t="s">
        <v>2417</v>
      </c>
      <c r="G371" s="13"/>
      <c r="J371"/>
      <c r="K371" s="155"/>
      <c r="L371"/>
      <c r="M371"/>
    </row>
    <row r="372" spans="1:13" ht="90" hidden="1" x14ac:dyDescent="0.25">
      <c r="A372" s="208"/>
      <c r="B372" s="7"/>
      <c r="C372" s="106" t="s">
        <v>2418</v>
      </c>
      <c r="D372" s="183"/>
      <c r="E372" s="9" t="s">
        <v>205</v>
      </c>
      <c r="F372" s="8" t="s">
        <v>2419</v>
      </c>
      <c r="G372" s="13"/>
      <c r="J372"/>
      <c r="K372" s="155"/>
      <c r="L372"/>
      <c r="M372"/>
    </row>
    <row r="373" spans="1:13" ht="60" hidden="1" x14ac:dyDescent="0.25">
      <c r="A373" s="208"/>
      <c r="B373" s="7"/>
      <c r="C373" s="209" t="s">
        <v>2420</v>
      </c>
      <c r="D373" s="183"/>
      <c r="E373" s="9" t="s">
        <v>205</v>
      </c>
      <c r="F373" s="8" t="s">
        <v>2421</v>
      </c>
      <c r="G373" s="13"/>
      <c r="J373"/>
      <c r="K373" s="155"/>
      <c r="L373"/>
      <c r="M373"/>
    </row>
    <row r="374" spans="1:13" ht="31.5" x14ac:dyDescent="0.25">
      <c r="A374" s="243"/>
      <c r="B374" s="7"/>
      <c r="C374" s="209" t="s">
        <v>2422</v>
      </c>
      <c r="D374" s="12">
        <v>2</v>
      </c>
      <c r="E374" s="9" t="s">
        <v>205</v>
      </c>
      <c r="F374" s="8"/>
      <c r="G374" s="230"/>
    </row>
    <row r="375" spans="1:13" ht="31.5" x14ac:dyDescent="0.25">
      <c r="A375" s="243"/>
      <c r="B375" s="7"/>
      <c r="C375" s="209" t="s">
        <v>2423</v>
      </c>
      <c r="D375" s="12">
        <v>2</v>
      </c>
      <c r="E375" s="9" t="s">
        <v>205</v>
      </c>
      <c r="F375" s="8" t="s">
        <v>2424</v>
      </c>
      <c r="G375" s="230"/>
    </row>
    <row r="376" spans="1:13" ht="31.5" x14ac:dyDescent="0.25">
      <c r="A376" s="243"/>
      <c r="B376" s="7"/>
      <c r="C376" s="209" t="s">
        <v>2425</v>
      </c>
      <c r="D376" s="12">
        <v>2</v>
      </c>
      <c r="E376" s="9" t="s">
        <v>205</v>
      </c>
      <c r="F376" s="8"/>
      <c r="G376" s="230"/>
    </row>
    <row r="377" spans="1:13" ht="75" x14ac:dyDescent="0.25">
      <c r="A377" s="243" t="s">
        <v>715</v>
      </c>
      <c r="B377" s="7" t="s">
        <v>67</v>
      </c>
      <c r="C377" s="8" t="s">
        <v>2426</v>
      </c>
      <c r="D377" s="12">
        <v>2</v>
      </c>
      <c r="E377" s="9" t="s">
        <v>205</v>
      </c>
      <c r="F377" s="8" t="s">
        <v>2427</v>
      </c>
      <c r="G377" s="230"/>
    </row>
    <row r="378" spans="1:13" s="221" customFormat="1" ht="90" x14ac:dyDescent="0.25">
      <c r="A378" s="243"/>
      <c r="B378" s="7"/>
      <c r="C378" s="8" t="s">
        <v>2428</v>
      </c>
      <c r="D378" s="12">
        <v>2</v>
      </c>
      <c r="E378" s="9" t="s">
        <v>205</v>
      </c>
      <c r="F378" s="8" t="s">
        <v>2429</v>
      </c>
      <c r="G378" s="230"/>
      <c r="H378" s="299"/>
      <c r="I378" s="299"/>
      <c r="J378" s="299"/>
      <c r="K378" s="300"/>
      <c r="L378" s="299"/>
      <c r="M378" s="299"/>
    </row>
    <row r="379" spans="1:13" ht="210" x14ac:dyDescent="0.25">
      <c r="A379" s="263"/>
      <c r="B379" s="222"/>
      <c r="C379" s="134" t="s">
        <v>2430</v>
      </c>
      <c r="D379" s="133">
        <v>2</v>
      </c>
      <c r="E379" s="9" t="s">
        <v>205</v>
      </c>
      <c r="F379" s="134" t="s">
        <v>2431</v>
      </c>
      <c r="G379" s="230"/>
    </row>
    <row r="380" spans="1:13" ht="240" hidden="1" x14ac:dyDescent="0.25">
      <c r="A380" s="208"/>
      <c r="B380" s="7"/>
      <c r="C380" s="8" t="s">
        <v>2432</v>
      </c>
      <c r="D380" s="183"/>
      <c r="E380" s="9" t="s">
        <v>205</v>
      </c>
      <c r="F380" s="8" t="s">
        <v>2433</v>
      </c>
      <c r="G380" s="13"/>
      <c r="J380"/>
      <c r="K380" s="155"/>
      <c r="L380"/>
      <c r="M380"/>
    </row>
    <row r="381" spans="1:13" ht="105" x14ac:dyDescent="0.25">
      <c r="A381" s="243"/>
      <c r="B381" s="7"/>
      <c r="C381" s="8" t="s">
        <v>2434</v>
      </c>
      <c r="D381" s="12">
        <v>2</v>
      </c>
      <c r="E381" s="9" t="s">
        <v>205</v>
      </c>
      <c r="F381" s="8" t="s">
        <v>2435</v>
      </c>
      <c r="G381" s="230"/>
    </row>
    <row r="382" spans="1:13" ht="75" x14ac:dyDescent="0.25">
      <c r="A382" s="243"/>
      <c r="B382" s="7"/>
      <c r="C382" s="8" t="s">
        <v>2436</v>
      </c>
      <c r="D382" s="12">
        <v>2</v>
      </c>
      <c r="E382" s="9" t="s">
        <v>205</v>
      </c>
      <c r="F382" s="8" t="s">
        <v>2437</v>
      </c>
      <c r="G382" s="230"/>
    </row>
    <row r="383" spans="1:13" ht="45" x14ac:dyDescent="0.25">
      <c r="A383" s="243"/>
      <c r="B383" s="7"/>
      <c r="C383" s="8" t="s">
        <v>2438</v>
      </c>
      <c r="D383" s="12">
        <v>2</v>
      </c>
      <c r="E383" s="9" t="s">
        <v>205</v>
      </c>
      <c r="F383" s="8" t="s">
        <v>2439</v>
      </c>
      <c r="G383" s="230"/>
    </row>
    <row r="384" spans="1:13" ht="135" x14ac:dyDescent="0.25">
      <c r="A384" s="243"/>
      <c r="B384" s="7"/>
      <c r="C384" s="8" t="s">
        <v>2440</v>
      </c>
      <c r="D384" s="12">
        <v>2</v>
      </c>
      <c r="E384" s="9" t="s">
        <v>205</v>
      </c>
      <c r="F384" s="8" t="s">
        <v>2441</v>
      </c>
      <c r="G384" s="230"/>
    </row>
    <row r="385" spans="1:11" s="2" customFormat="1" ht="105" hidden="1" x14ac:dyDescent="0.25">
      <c r="A385" s="208"/>
      <c r="B385" s="7"/>
      <c r="C385" s="8" t="s">
        <v>2442</v>
      </c>
      <c r="D385" s="183"/>
      <c r="E385" s="9" t="s">
        <v>205</v>
      </c>
      <c r="F385" s="8" t="s">
        <v>2443</v>
      </c>
      <c r="G385" s="13"/>
      <c r="J385"/>
      <c r="K385" s="155"/>
    </row>
    <row r="386" spans="1:11" s="2" customFormat="1" ht="60" hidden="1" x14ac:dyDescent="0.25">
      <c r="A386" s="208"/>
      <c r="B386" s="7"/>
      <c r="C386" s="8" t="s">
        <v>2444</v>
      </c>
      <c r="D386" s="183"/>
      <c r="E386" s="9" t="s">
        <v>205</v>
      </c>
      <c r="F386" s="8" t="s">
        <v>2445</v>
      </c>
      <c r="G386" s="13"/>
      <c r="J386"/>
      <c r="K386" s="155"/>
    </row>
    <row r="387" spans="1:11" s="2" customFormat="1" ht="120" hidden="1" x14ac:dyDescent="0.25">
      <c r="A387" s="208"/>
      <c r="B387" s="7"/>
      <c r="C387" s="8" t="s">
        <v>2446</v>
      </c>
      <c r="D387" s="183"/>
      <c r="E387" s="9" t="s">
        <v>205</v>
      </c>
      <c r="F387" s="8" t="s">
        <v>2447</v>
      </c>
      <c r="G387" s="13"/>
      <c r="J387"/>
      <c r="K387" s="155"/>
    </row>
    <row r="388" spans="1:11" s="2" customFormat="1" ht="45" hidden="1" x14ac:dyDescent="0.25">
      <c r="A388" s="208"/>
      <c r="B388" s="7"/>
      <c r="C388" s="8" t="s">
        <v>2448</v>
      </c>
      <c r="D388" s="183"/>
      <c r="E388" s="9" t="s">
        <v>205</v>
      </c>
      <c r="F388" s="8" t="s">
        <v>2449</v>
      </c>
      <c r="G388" s="13"/>
      <c r="J388"/>
      <c r="K388" s="155"/>
    </row>
    <row r="389" spans="1:11" s="2" customFormat="1" ht="120" x14ac:dyDescent="0.25">
      <c r="A389" s="243" t="s">
        <v>716</v>
      </c>
      <c r="B389" s="7" t="s">
        <v>69</v>
      </c>
      <c r="C389" s="8" t="s">
        <v>2450</v>
      </c>
      <c r="D389" s="12">
        <v>2</v>
      </c>
      <c r="E389" s="9" t="s">
        <v>205</v>
      </c>
      <c r="F389" s="8" t="s">
        <v>2451</v>
      </c>
      <c r="G389" s="230"/>
      <c r="K389" s="112"/>
    </row>
    <row r="390" spans="1:11" s="2" customFormat="1" ht="30" x14ac:dyDescent="0.25">
      <c r="A390" s="243"/>
      <c r="B390" s="7"/>
      <c r="C390" s="8" t="s">
        <v>2452</v>
      </c>
      <c r="D390" s="12">
        <v>2</v>
      </c>
      <c r="E390" s="9" t="s">
        <v>205</v>
      </c>
      <c r="F390" s="8" t="s">
        <v>2453</v>
      </c>
      <c r="G390" s="230"/>
      <c r="K390" s="112"/>
    </row>
    <row r="391" spans="1:11" s="2" customFormat="1" ht="222" customHeight="1" x14ac:dyDescent="0.25">
      <c r="A391" s="243"/>
      <c r="B391" s="7"/>
      <c r="C391" s="8" t="s">
        <v>2454</v>
      </c>
      <c r="D391" s="12">
        <v>2</v>
      </c>
      <c r="E391" s="9" t="s">
        <v>205</v>
      </c>
      <c r="F391" s="8" t="s">
        <v>2455</v>
      </c>
      <c r="G391" s="230"/>
      <c r="K391" s="112"/>
    </row>
    <row r="392" spans="1:11" s="2" customFormat="1" ht="180" hidden="1" x14ac:dyDescent="0.25">
      <c r="A392" s="208"/>
      <c r="B392" s="7"/>
      <c r="C392" s="8" t="s">
        <v>2456</v>
      </c>
      <c r="D392" s="183"/>
      <c r="E392" s="9" t="s">
        <v>205</v>
      </c>
      <c r="F392" s="8" t="s">
        <v>2457</v>
      </c>
      <c r="G392" s="13"/>
      <c r="J392"/>
      <c r="K392" s="155"/>
    </row>
    <row r="393" spans="1:11" s="2" customFormat="1" ht="120" x14ac:dyDescent="0.25">
      <c r="A393" s="243"/>
      <c r="B393" s="7"/>
      <c r="C393" s="8" t="s">
        <v>2458</v>
      </c>
      <c r="D393" s="12">
        <v>2</v>
      </c>
      <c r="E393" s="9" t="s">
        <v>205</v>
      </c>
      <c r="F393" s="8" t="s">
        <v>2459</v>
      </c>
      <c r="G393" s="230"/>
      <c r="K393" s="112"/>
    </row>
    <row r="394" spans="1:11" s="2" customFormat="1" ht="225" x14ac:dyDescent="0.25">
      <c r="A394" s="243"/>
      <c r="B394" s="7"/>
      <c r="C394" s="8" t="s">
        <v>2460</v>
      </c>
      <c r="D394" s="12">
        <v>2</v>
      </c>
      <c r="E394" s="9" t="s">
        <v>205</v>
      </c>
      <c r="F394" s="8" t="s">
        <v>2461</v>
      </c>
      <c r="G394" s="230"/>
      <c r="K394" s="112"/>
    </row>
    <row r="395" spans="1:11" s="2" customFormat="1" ht="75" x14ac:dyDescent="0.25">
      <c r="A395" s="243"/>
      <c r="B395" s="7"/>
      <c r="C395" s="8" t="s">
        <v>2462</v>
      </c>
      <c r="D395" s="12">
        <v>2</v>
      </c>
      <c r="E395" s="9" t="s">
        <v>205</v>
      </c>
      <c r="F395" s="8" t="s">
        <v>2463</v>
      </c>
      <c r="G395" s="230"/>
      <c r="K395" s="112"/>
    </row>
    <row r="396" spans="1:11" s="2" customFormat="1" ht="47.25" x14ac:dyDescent="0.25">
      <c r="A396" s="243" t="s">
        <v>717</v>
      </c>
      <c r="B396" s="7" t="s">
        <v>71</v>
      </c>
      <c r="C396" s="8" t="s">
        <v>2464</v>
      </c>
      <c r="D396" s="12">
        <v>2</v>
      </c>
      <c r="E396" s="9" t="s">
        <v>816</v>
      </c>
      <c r="F396" s="8" t="s">
        <v>2465</v>
      </c>
      <c r="G396" s="230"/>
      <c r="K396" s="112"/>
    </row>
    <row r="397" spans="1:11" s="2" customFormat="1" ht="45" x14ac:dyDescent="0.25">
      <c r="A397" s="243"/>
      <c r="B397" s="7"/>
      <c r="C397" s="8" t="s">
        <v>2466</v>
      </c>
      <c r="D397" s="12">
        <v>2</v>
      </c>
      <c r="E397" s="9" t="s">
        <v>816</v>
      </c>
      <c r="F397" s="8" t="s">
        <v>2465</v>
      </c>
      <c r="G397" s="230"/>
      <c r="K397" s="112"/>
    </row>
    <row r="398" spans="1:11" s="2" customFormat="1" ht="47.25" x14ac:dyDescent="0.25">
      <c r="A398" s="243" t="s">
        <v>718</v>
      </c>
      <c r="B398" s="7" t="s">
        <v>73</v>
      </c>
      <c r="C398" s="8" t="s">
        <v>2467</v>
      </c>
      <c r="D398" s="12">
        <v>2</v>
      </c>
      <c r="E398" s="9" t="s">
        <v>205</v>
      </c>
      <c r="F398" s="8"/>
      <c r="G398" s="230"/>
      <c r="K398" s="112"/>
    </row>
    <row r="399" spans="1:11" s="2" customFormat="1" ht="30" hidden="1" x14ac:dyDescent="0.25">
      <c r="A399" s="208"/>
      <c r="B399" s="7"/>
      <c r="C399" s="8" t="s">
        <v>2468</v>
      </c>
      <c r="D399" s="183"/>
      <c r="E399" s="9" t="s">
        <v>205</v>
      </c>
      <c r="F399" s="8"/>
      <c r="G399" s="13"/>
      <c r="J399"/>
      <c r="K399" s="155"/>
    </row>
    <row r="400" spans="1:11" s="2" customFormat="1" ht="45" hidden="1" x14ac:dyDescent="0.25">
      <c r="A400" s="208"/>
      <c r="B400" s="7"/>
      <c r="C400" s="8" t="s">
        <v>2469</v>
      </c>
      <c r="D400" s="183"/>
      <c r="E400" s="9" t="s">
        <v>205</v>
      </c>
      <c r="F400" s="8"/>
      <c r="G400" s="13"/>
      <c r="J400"/>
      <c r="K400" s="155"/>
    </row>
    <row r="401" spans="1:13" ht="45" hidden="1" x14ac:dyDescent="0.25">
      <c r="A401" s="208"/>
      <c r="B401" s="7"/>
      <c r="C401" s="8" t="s">
        <v>2470</v>
      </c>
      <c r="D401" s="183"/>
      <c r="E401" s="9" t="s">
        <v>205</v>
      </c>
      <c r="F401" s="8"/>
      <c r="G401" s="13"/>
      <c r="J401"/>
      <c r="K401" s="155"/>
      <c r="L401"/>
      <c r="M401"/>
    </row>
    <row r="402" spans="1:13" ht="30" hidden="1" x14ac:dyDescent="0.25">
      <c r="A402" s="208"/>
      <c r="B402" s="7"/>
      <c r="C402" s="8" t="s">
        <v>2471</v>
      </c>
      <c r="D402" s="183"/>
      <c r="E402" s="9" t="s">
        <v>205</v>
      </c>
      <c r="F402" s="8"/>
      <c r="G402" s="13"/>
      <c r="J402"/>
      <c r="K402" s="155"/>
      <c r="L402"/>
      <c r="M402"/>
    </row>
    <row r="403" spans="1:13" ht="90" x14ac:dyDescent="0.25">
      <c r="A403" s="243" t="s">
        <v>719</v>
      </c>
      <c r="B403" s="7" t="s">
        <v>75</v>
      </c>
      <c r="C403" s="8" t="s">
        <v>2472</v>
      </c>
      <c r="D403" s="12">
        <v>2</v>
      </c>
      <c r="E403" s="9" t="s">
        <v>205</v>
      </c>
      <c r="G403" s="230"/>
    </row>
    <row r="404" spans="1:13" ht="60" hidden="1" x14ac:dyDescent="0.25">
      <c r="A404" s="208"/>
      <c r="B404" s="7"/>
      <c r="C404" s="8" t="s">
        <v>2473</v>
      </c>
      <c r="D404" s="183"/>
      <c r="E404" s="9" t="s">
        <v>205</v>
      </c>
      <c r="F404" s="8"/>
      <c r="G404" s="13"/>
      <c r="J404"/>
      <c r="K404" s="155"/>
      <c r="L404"/>
      <c r="M404"/>
    </row>
    <row r="405" spans="1:13" ht="78.75" hidden="1" customHeight="1" x14ac:dyDescent="0.25">
      <c r="A405" s="223" t="s">
        <v>720</v>
      </c>
      <c r="B405" s="7" t="s">
        <v>721</v>
      </c>
      <c r="C405" s="8"/>
      <c r="D405" s="9"/>
      <c r="E405" s="9"/>
      <c r="F405" s="8"/>
      <c r="G405" s="13"/>
      <c r="H405"/>
      <c r="I405"/>
      <c r="J405"/>
      <c r="K405"/>
      <c r="L405"/>
      <c r="M405"/>
    </row>
    <row r="406" spans="1:13" ht="90" x14ac:dyDescent="0.25">
      <c r="A406" s="243" t="s">
        <v>722</v>
      </c>
      <c r="B406" s="7" t="s">
        <v>723</v>
      </c>
      <c r="C406" s="8" t="s">
        <v>2474</v>
      </c>
      <c r="D406" s="12">
        <v>2</v>
      </c>
      <c r="E406" s="9" t="s">
        <v>205</v>
      </c>
      <c r="F406" s="8" t="s">
        <v>2475</v>
      </c>
      <c r="G406" s="230"/>
    </row>
    <row r="407" spans="1:13" ht="75" hidden="1" x14ac:dyDescent="0.25">
      <c r="A407" s="208"/>
      <c r="B407" s="7"/>
      <c r="C407" s="8" t="s">
        <v>2476</v>
      </c>
      <c r="D407" s="183"/>
      <c r="E407" s="9" t="s">
        <v>205</v>
      </c>
      <c r="F407" s="8" t="s">
        <v>2477</v>
      </c>
      <c r="G407" s="13"/>
      <c r="J407"/>
      <c r="K407" s="155"/>
      <c r="L407"/>
      <c r="M407"/>
    </row>
    <row r="408" spans="1:13" ht="30" x14ac:dyDescent="0.25">
      <c r="A408" s="243"/>
      <c r="B408" s="7"/>
      <c r="C408" s="8" t="s">
        <v>2478</v>
      </c>
      <c r="D408" s="12">
        <v>2</v>
      </c>
      <c r="E408" s="9" t="s">
        <v>557</v>
      </c>
      <c r="F408" s="8"/>
      <c r="G408" s="230"/>
    </row>
    <row r="409" spans="1:13" ht="60" hidden="1" x14ac:dyDescent="0.25">
      <c r="A409" s="208"/>
      <c r="B409" s="7"/>
      <c r="C409" s="8" t="s">
        <v>2479</v>
      </c>
      <c r="D409" s="183"/>
      <c r="E409" s="9" t="s">
        <v>557</v>
      </c>
      <c r="F409" s="8"/>
      <c r="G409" s="13"/>
      <c r="J409"/>
      <c r="K409" s="155"/>
      <c r="L409"/>
      <c r="M409"/>
    </row>
    <row r="410" spans="1:13" ht="120" hidden="1" x14ac:dyDescent="0.25">
      <c r="A410" s="208"/>
      <c r="B410" s="7"/>
      <c r="C410" s="8" t="s">
        <v>2480</v>
      </c>
      <c r="D410" s="183"/>
      <c r="E410" s="9" t="s">
        <v>557</v>
      </c>
      <c r="F410" s="8" t="s">
        <v>2481</v>
      </c>
      <c r="G410" s="13"/>
      <c r="J410"/>
      <c r="K410" s="155"/>
      <c r="L410"/>
      <c r="M410"/>
    </row>
    <row r="411" spans="1:13" ht="45" hidden="1" x14ac:dyDescent="0.25">
      <c r="A411" s="208"/>
      <c r="B411" s="7"/>
      <c r="C411" s="8" t="s">
        <v>2482</v>
      </c>
      <c r="D411" s="183"/>
      <c r="E411" s="9" t="s">
        <v>557</v>
      </c>
      <c r="F411" s="8" t="s">
        <v>2483</v>
      </c>
      <c r="G411" s="13"/>
      <c r="J411"/>
      <c r="K411" s="155"/>
      <c r="L411"/>
      <c r="M411"/>
    </row>
    <row r="412" spans="1:13" ht="45" hidden="1" x14ac:dyDescent="0.25">
      <c r="A412" s="208"/>
      <c r="B412" s="7"/>
      <c r="C412" s="8" t="s">
        <v>2484</v>
      </c>
      <c r="D412" s="183"/>
      <c r="E412" s="9" t="s">
        <v>19</v>
      </c>
      <c r="F412" s="8" t="s">
        <v>2485</v>
      </c>
      <c r="G412" s="13"/>
      <c r="J412"/>
      <c r="K412" s="155"/>
      <c r="L412"/>
      <c r="M412"/>
    </row>
    <row r="413" spans="1:13" ht="75" hidden="1" x14ac:dyDescent="0.25">
      <c r="A413" s="208"/>
      <c r="B413" s="7"/>
      <c r="C413" s="8" t="s">
        <v>2486</v>
      </c>
      <c r="D413" s="183"/>
      <c r="E413" s="9" t="s">
        <v>19</v>
      </c>
      <c r="F413" s="8" t="s">
        <v>2487</v>
      </c>
      <c r="G413" s="13"/>
      <c r="J413"/>
      <c r="K413" s="155"/>
      <c r="L413"/>
      <c r="M413"/>
    </row>
    <row r="414" spans="1:13" ht="120" x14ac:dyDescent="0.25">
      <c r="A414" s="243"/>
      <c r="B414" s="7"/>
      <c r="C414" s="8" t="s">
        <v>2488</v>
      </c>
      <c r="D414" s="12">
        <v>2</v>
      </c>
      <c r="E414" s="9" t="s">
        <v>125</v>
      </c>
      <c r="F414" s="8" t="s">
        <v>2489</v>
      </c>
      <c r="G414" s="230"/>
    </row>
    <row r="415" spans="1:13" ht="60" x14ac:dyDescent="0.25">
      <c r="A415" s="243" t="s">
        <v>724</v>
      </c>
      <c r="B415" s="7" t="s">
        <v>443</v>
      </c>
      <c r="C415" s="8" t="s">
        <v>2490</v>
      </c>
      <c r="D415" s="12">
        <v>2</v>
      </c>
      <c r="E415" s="9" t="s">
        <v>205</v>
      </c>
      <c r="F415" s="8"/>
      <c r="G415" s="230"/>
    </row>
    <row r="416" spans="1:13" ht="60" x14ac:dyDescent="0.25">
      <c r="A416" s="243"/>
      <c r="B416" s="7"/>
      <c r="C416" s="8" t="s">
        <v>2491</v>
      </c>
      <c r="D416" s="12">
        <v>2</v>
      </c>
      <c r="E416" s="9" t="s">
        <v>205</v>
      </c>
      <c r="F416" s="8"/>
      <c r="G416" s="230"/>
    </row>
    <row r="417" spans="1:11" s="2" customFormat="1" ht="60" x14ac:dyDescent="0.25">
      <c r="A417" s="243" t="s">
        <v>725</v>
      </c>
      <c r="B417" s="7" t="s">
        <v>83</v>
      </c>
      <c r="C417" s="8" t="s">
        <v>2492</v>
      </c>
      <c r="D417" s="12">
        <v>2</v>
      </c>
      <c r="E417" s="9" t="s">
        <v>19</v>
      </c>
      <c r="F417" s="67" t="s">
        <v>2493</v>
      </c>
      <c r="G417" s="230"/>
      <c r="K417" s="112"/>
    </row>
    <row r="418" spans="1:11" s="2" customFormat="1" ht="30" hidden="1" x14ac:dyDescent="0.25">
      <c r="A418" s="208"/>
      <c r="B418" s="7"/>
      <c r="C418" s="8" t="s">
        <v>2494</v>
      </c>
      <c r="D418" s="183"/>
      <c r="E418" s="9" t="s">
        <v>19</v>
      </c>
      <c r="F418" s="67"/>
      <c r="G418" s="13"/>
      <c r="J418"/>
      <c r="K418" s="155"/>
    </row>
    <row r="419" spans="1:11" s="2" customFormat="1" ht="195" x14ac:dyDescent="0.25">
      <c r="A419" s="243"/>
      <c r="B419" s="7"/>
      <c r="C419" s="8" t="s">
        <v>2495</v>
      </c>
      <c r="D419" s="12">
        <v>2</v>
      </c>
      <c r="E419" s="9" t="s">
        <v>205</v>
      </c>
      <c r="F419" s="8" t="s">
        <v>2496</v>
      </c>
      <c r="G419" s="230"/>
      <c r="K419" s="112"/>
    </row>
    <row r="420" spans="1:11" s="2" customFormat="1" ht="75" hidden="1" x14ac:dyDescent="0.25">
      <c r="A420" s="208"/>
      <c r="B420" s="7"/>
      <c r="C420" s="8" t="s">
        <v>2497</v>
      </c>
      <c r="D420" s="183"/>
      <c r="E420" s="9" t="s">
        <v>205</v>
      </c>
      <c r="F420" s="8" t="s">
        <v>2498</v>
      </c>
      <c r="G420" s="13"/>
      <c r="J420"/>
      <c r="K420" s="155"/>
    </row>
    <row r="421" spans="1:11" s="2" customFormat="1" ht="60" hidden="1" x14ac:dyDescent="0.25">
      <c r="A421" s="208"/>
      <c r="B421" s="7"/>
      <c r="C421" s="8" t="s">
        <v>2499</v>
      </c>
      <c r="D421" s="183"/>
      <c r="E421" s="9" t="s">
        <v>205</v>
      </c>
      <c r="F421" s="8" t="s">
        <v>2500</v>
      </c>
      <c r="G421" s="13"/>
      <c r="J421"/>
      <c r="K421" s="155"/>
    </row>
    <row r="422" spans="1:11" s="2" customFormat="1" ht="30" hidden="1" x14ac:dyDescent="0.25">
      <c r="A422" s="208"/>
      <c r="B422" s="7"/>
      <c r="C422" s="8" t="s">
        <v>2501</v>
      </c>
      <c r="D422" s="183"/>
      <c r="E422" s="9" t="s">
        <v>205</v>
      </c>
      <c r="F422" s="8" t="s">
        <v>2502</v>
      </c>
      <c r="G422" s="13"/>
      <c r="J422"/>
      <c r="K422" s="155"/>
    </row>
    <row r="423" spans="1:11" s="2" customFormat="1" ht="60" hidden="1" x14ac:dyDescent="0.25">
      <c r="A423" s="208"/>
      <c r="B423" s="7"/>
      <c r="C423" s="8" t="s">
        <v>2503</v>
      </c>
      <c r="D423" s="183"/>
      <c r="E423" s="9" t="s">
        <v>205</v>
      </c>
      <c r="F423" s="8" t="s">
        <v>2504</v>
      </c>
      <c r="G423" s="13"/>
      <c r="J423"/>
      <c r="K423" s="155"/>
    </row>
    <row r="424" spans="1:11" s="2" customFormat="1" ht="75" hidden="1" x14ac:dyDescent="0.25">
      <c r="A424" s="208"/>
      <c r="B424" s="7"/>
      <c r="C424" s="8" t="s">
        <v>2505</v>
      </c>
      <c r="D424" s="183"/>
      <c r="E424" s="9" t="s">
        <v>205</v>
      </c>
      <c r="F424" s="8" t="s">
        <v>2506</v>
      </c>
      <c r="G424" s="13"/>
      <c r="J424"/>
      <c r="K424" s="155"/>
    </row>
    <row r="425" spans="1:11" s="2" customFormat="1" ht="75" x14ac:dyDescent="0.25">
      <c r="A425" s="243" t="s">
        <v>726</v>
      </c>
      <c r="B425" s="7" t="s">
        <v>85</v>
      </c>
      <c r="C425" s="67" t="s">
        <v>2507</v>
      </c>
      <c r="D425" s="12">
        <v>2</v>
      </c>
      <c r="E425" s="9" t="s">
        <v>125</v>
      </c>
      <c r="F425" s="8" t="s">
        <v>2508</v>
      </c>
      <c r="G425" s="230"/>
      <c r="K425" s="112"/>
    </row>
    <row r="426" spans="1:11" s="2" customFormat="1" ht="105" x14ac:dyDescent="0.25">
      <c r="A426" s="243"/>
      <c r="B426" s="7"/>
      <c r="C426" s="67" t="s">
        <v>2509</v>
      </c>
      <c r="D426" s="12">
        <v>2</v>
      </c>
      <c r="E426" s="9" t="s">
        <v>125</v>
      </c>
      <c r="F426" s="8" t="s">
        <v>2510</v>
      </c>
      <c r="G426" s="230"/>
      <c r="K426" s="112"/>
    </row>
    <row r="427" spans="1:11" s="2" customFormat="1" ht="45" x14ac:dyDescent="0.25">
      <c r="A427" s="243"/>
      <c r="B427" s="7"/>
      <c r="C427" s="67" t="s">
        <v>2511</v>
      </c>
      <c r="D427" s="12">
        <v>2</v>
      </c>
      <c r="E427" s="9" t="s">
        <v>125</v>
      </c>
      <c r="F427" s="8"/>
      <c r="G427" s="230"/>
      <c r="K427" s="112"/>
    </row>
    <row r="428" spans="1:11" s="2" customFormat="1" ht="30" hidden="1" x14ac:dyDescent="0.25">
      <c r="A428" s="208"/>
      <c r="B428" s="7"/>
      <c r="C428" s="67" t="s">
        <v>2512</v>
      </c>
      <c r="D428" s="183"/>
      <c r="E428" s="9" t="s">
        <v>375</v>
      </c>
      <c r="F428" s="8"/>
      <c r="G428" s="13"/>
      <c r="J428"/>
      <c r="K428" s="155"/>
    </row>
    <row r="429" spans="1:11" s="2" customFormat="1" ht="30" hidden="1" x14ac:dyDescent="0.25">
      <c r="A429" s="208"/>
      <c r="B429" s="7"/>
      <c r="C429" s="67" t="s">
        <v>2513</v>
      </c>
      <c r="D429" s="183"/>
      <c r="E429" s="9" t="s">
        <v>375</v>
      </c>
      <c r="F429" s="8" t="s">
        <v>1657</v>
      </c>
      <c r="G429" s="13"/>
      <c r="J429"/>
      <c r="K429" s="155"/>
    </row>
    <row r="430" spans="1:11" s="2" customFormat="1" ht="45" hidden="1" x14ac:dyDescent="0.25">
      <c r="A430" s="208"/>
      <c r="B430" s="7"/>
      <c r="C430" s="67" t="s">
        <v>2514</v>
      </c>
      <c r="D430" s="183"/>
      <c r="E430" s="9" t="s">
        <v>205</v>
      </c>
      <c r="F430" s="224"/>
      <c r="G430" s="13"/>
      <c r="J430"/>
      <c r="K430" s="155"/>
    </row>
    <row r="431" spans="1:11" s="2" customFormat="1" ht="45" hidden="1" x14ac:dyDescent="0.25">
      <c r="A431" s="208"/>
      <c r="B431" s="7"/>
      <c r="C431" s="67" t="s">
        <v>2515</v>
      </c>
      <c r="D431" s="183"/>
      <c r="E431" s="9" t="s">
        <v>205</v>
      </c>
      <c r="F431" s="8" t="s">
        <v>2516</v>
      </c>
      <c r="G431" s="13"/>
      <c r="J431"/>
      <c r="K431" s="155"/>
    </row>
    <row r="432" spans="1:11" s="2" customFormat="1" ht="90" x14ac:dyDescent="0.25">
      <c r="A432" s="243"/>
      <c r="B432" s="7"/>
      <c r="C432" s="67" t="s">
        <v>2517</v>
      </c>
      <c r="D432" s="12">
        <v>2</v>
      </c>
      <c r="E432" s="9" t="s">
        <v>205</v>
      </c>
      <c r="F432" s="8" t="s">
        <v>2518</v>
      </c>
      <c r="G432" s="230"/>
      <c r="K432" s="112"/>
    </row>
    <row r="433" spans="1:13" ht="30" hidden="1" x14ac:dyDescent="0.25">
      <c r="A433" s="208"/>
      <c r="B433" s="7"/>
      <c r="C433" s="67" t="s">
        <v>2519</v>
      </c>
      <c r="D433" s="183"/>
      <c r="E433" s="9" t="s">
        <v>375</v>
      </c>
      <c r="F433" s="8"/>
      <c r="G433" s="13"/>
      <c r="J433"/>
      <c r="K433" s="155"/>
      <c r="L433"/>
      <c r="M433"/>
    </row>
    <row r="434" spans="1:13" ht="75" hidden="1" x14ac:dyDescent="0.25">
      <c r="A434" s="208"/>
      <c r="B434" s="7"/>
      <c r="C434" s="67" t="s">
        <v>2520</v>
      </c>
      <c r="D434" s="183"/>
      <c r="E434" s="9" t="s">
        <v>375</v>
      </c>
      <c r="F434" s="8" t="s">
        <v>2521</v>
      </c>
      <c r="G434" s="13"/>
      <c r="J434"/>
      <c r="K434" s="155"/>
      <c r="L434"/>
      <c r="M434"/>
    </row>
    <row r="435" spans="1:13" ht="31.5" hidden="1" customHeight="1" x14ac:dyDescent="0.25">
      <c r="A435" s="115" t="s">
        <v>727</v>
      </c>
      <c r="B435" s="7" t="s">
        <v>87</v>
      </c>
      <c r="C435" s="8"/>
      <c r="D435" s="9"/>
      <c r="E435" s="9"/>
      <c r="F435" s="67"/>
      <c r="G435" s="13"/>
      <c r="H435"/>
      <c r="I435"/>
      <c r="J435"/>
      <c r="K435"/>
      <c r="L435"/>
      <c r="M435"/>
    </row>
    <row r="436" spans="1:13" ht="75" x14ac:dyDescent="0.25">
      <c r="A436" s="243" t="s">
        <v>728</v>
      </c>
      <c r="B436" s="7" t="s">
        <v>89</v>
      </c>
      <c r="C436" s="8" t="s">
        <v>2522</v>
      </c>
      <c r="D436" s="12">
        <v>2</v>
      </c>
      <c r="E436" s="9" t="s">
        <v>205</v>
      </c>
      <c r="F436" s="8" t="s">
        <v>2523</v>
      </c>
      <c r="G436" s="230"/>
    </row>
    <row r="437" spans="1:13" ht="30" hidden="1" x14ac:dyDescent="0.25">
      <c r="A437" s="208"/>
      <c r="B437" s="7"/>
      <c r="C437" s="8" t="s">
        <v>2524</v>
      </c>
      <c r="D437" s="183"/>
      <c r="E437" s="9" t="s">
        <v>125</v>
      </c>
      <c r="F437" s="11" t="s">
        <v>2525</v>
      </c>
      <c r="G437" s="13"/>
      <c r="J437"/>
      <c r="K437" s="155"/>
      <c r="L437"/>
      <c r="M437"/>
    </row>
    <row r="438" spans="1:13" ht="45" x14ac:dyDescent="0.25">
      <c r="A438" s="243"/>
      <c r="B438" s="7"/>
      <c r="C438" s="8" t="s">
        <v>2526</v>
      </c>
      <c r="D438" s="12">
        <v>2</v>
      </c>
      <c r="E438" s="9" t="s">
        <v>100</v>
      </c>
      <c r="F438" s="8" t="s">
        <v>2527</v>
      </c>
      <c r="G438" s="230"/>
    </row>
    <row r="439" spans="1:13" ht="45" hidden="1" x14ac:dyDescent="0.25">
      <c r="A439" s="208"/>
      <c r="B439" s="7"/>
      <c r="C439" s="8" t="s">
        <v>2528</v>
      </c>
      <c r="D439" s="183"/>
      <c r="E439" s="9" t="s">
        <v>1776</v>
      </c>
      <c r="F439" s="8"/>
      <c r="G439" s="13"/>
      <c r="J439"/>
      <c r="K439" s="155"/>
      <c r="L439"/>
      <c r="M439"/>
    </row>
    <row r="440" spans="1:13" ht="21" x14ac:dyDescent="0.25">
      <c r="A440" s="243"/>
      <c r="B440" s="404" t="s">
        <v>729</v>
      </c>
      <c r="C440" s="405"/>
      <c r="D440" s="405"/>
      <c r="E440" s="405"/>
      <c r="F440" s="405"/>
      <c r="G440" s="407"/>
      <c r="H440" s="2">
        <f>H458</f>
        <v>8</v>
      </c>
      <c r="I440" s="2">
        <f>I458</f>
        <v>8</v>
      </c>
    </row>
    <row r="441" spans="1:13" ht="15.75" hidden="1" customHeight="1" x14ac:dyDescent="0.25">
      <c r="A441" s="115" t="s">
        <v>730</v>
      </c>
      <c r="B441" s="205" t="s">
        <v>731</v>
      </c>
      <c r="C441" s="206"/>
      <c r="D441" s="206"/>
      <c r="E441" s="206"/>
      <c r="F441" s="206"/>
      <c r="G441" s="207"/>
      <c r="H441"/>
      <c r="I441"/>
      <c r="J441"/>
      <c r="K441"/>
      <c r="L441"/>
      <c r="M441"/>
    </row>
    <row r="442" spans="1:13" ht="31.5" hidden="1" customHeight="1" x14ac:dyDescent="0.25">
      <c r="A442" s="115" t="s">
        <v>732</v>
      </c>
      <c r="B442" s="7" t="s">
        <v>733</v>
      </c>
      <c r="C442" s="8"/>
      <c r="D442" s="9"/>
      <c r="E442" s="9"/>
      <c r="F442" s="8"/>
      <c r="G442" s="9"/>
      <c r="H442"/>
      <c r="I442"/>
      <c r="J442"/>
      <c r="K442"/>
      <c r="L442"/>
      <c r="M442"/>
    </row>
    <row r="443" spans="1:13" ht="47.25" hidden="1" customHeight="1" x14ac:dyDescent="0.25">
      <c r="A443" s="115" t="s">
        <v>734</v>
      </c>
      <c r="B443" s="7" t="s">
        <v>735</v>
      </c>
      <c r="C443" s="8"/>
      <c r="D443" s="9"/>
      <c r="E443" s="9"/>
      <c r="F443" s="8"/>
      <c r="G443" s="9"/>
      <c r="H443"/>
      <c r="I443"/>
      <c r="J443"/>
      <c r="K443"/>
      <c r="L443"/>
      <c r="M443"/>
    </row>
    <row r="444" spans="1:13" ht="15.75" hidden="1" customHeight="1" x14ac:dyDescent="0.25">
      <c r="A444" s="115" t="s">
        <v>736</v>
      </c>
      <c r="B444" s="205" t="s">
        <v>737</v>
      </c>
      <c r="C444" s="206"/>
      <c r="D444" s="206"/>
      <c r="E444" s="206"/>
      <c r="F444" s="206"/>
      <c r="G444" s="207"/>
      <c r="H444"/>
      <c r="I444"/>
      <c r="J444"/>
      <c r="K444"/>
      <c r="L444"/>
      <c r="M444"/>
    </row>
    <row r="445" spans="1:13" ht="31.5" hidden="1" customHeight="1" x14ac:dyDescent="0.25">
      <c r="A445" s="115" t="s">
        <v>738</v>
      </c>
      <c r="B445" s="7" t="s">
        <v>1311</v>
      </c>
      <c r="C445" s="8"/>
      <c r="D445" s="9"/>
      <c r="E445" s="9"/>
      <c r="F445" s="8"/>
      <c r="G445" s="9"/>
      <c r="H445"/>
      <c r="I445"/>
      <c r="J445"/>
      <c r="K445"/>
      <c r="L445"/>
      <c r="M445"/>
    </row>
    <row r="446" spans="1:13" ht="47.25" hidden="1" customHeight="1" x14ac:dyDescent="0.25">
      <c r="A446" s="115" t="s">
        <v>749</v>
      </c>
      <c r="B446" s="7" t="s">
        <v>1312</v>
      </c>
      <c r="C446" s="8"/>
      <c r="D446" s="9"/>
      <c r="E446" s="9"/>
      <c r="F446" s="8"/>
      <c r="G446" s="9"/>
      <c r="H446"/>
      <c r="I446"/>
      <c r="J446"/>
      <c r="K446"/>
      <c r="L446"/>
      <c r="M446"/>
    </row>
    <row r="447" spans="1:13" ht="31.5" hidden="1" customHeight="1" x14ac:dyDescent="0.25">
      <c r="A447" s="115" t="s">
        <v>755</v>
      </c>
      <c r="B447" s="7" t="s">
        <v>756</v>
      </c>
      <c r="C447" s="8"/>
      <c r="D447" s="9"/>
      <c r="E447" s="9"/>
      <c r="F447" s="8"/>
      <c r="G447" s="9"/>
      <c r="H447"/>
      <c r="I447"/>
      <c r="J447"/>
      <c r="K447"/>
      <c r="L447"/>
      <c r="M447"/>
    </row>
    <row r="448" spans="1:13" ht="15.75" hidden="1" customHeight="1" x14ac:dyDescent="0.25">
      <c r="A448" s="115" t="s">
        <v>762</v>
      </c>
      <c r="B448" s="205" t="s">
        <v>763</v>
      </c>
      <c r="C448" s="206"/>
      <c r="D448" s="206"/>
      <c r="E448" s="206"/>
      <c r="F448" s="206"/>
      <c r="G448" s="207"/>
      <c r="H448"/>
      <c r="I448"/>
      <c r="J448"/>
      <c r="K448"/>
      <c r="L448"/>
      <c r="M448"/>
    </row>
    <row r="449" spans="1:13" ht="47.25" hidden="1" customHeight="1" x14ac:dyDescent="0.25">
      <c r="A449" s="115" t="s">
        <v>764</v>
      </c>
      <c r="B449" s="7" t="s">
        <v>765</v>
      </c>
      <c r="C449" s="8"/>
      <c r="D449" s="9"/>
      <c r="E449" s="9"/>
      <c r="F449" s="8"/>
      <c r="G449" s="9"/>
      <c r="H449"/>
      <c r="I449"/>
      <c r="J449"/>
      <c r="K449"/>
      <c r="L449"/>
      <c r="M449"/>
    </row>
    <row r="450" spans="1:13" ht="31.5" hidden="1" customHeight="1" x14ac:dyDescent="0.25">
      <c r="A450" s="115" t="s">
        <v>772</v>
      </c>
      <c r="B450" s="7" t="s">
        <v>773</v>
      </c>
      <c r="C450" s="8"/>
      <c r="D450" s="9"/>
      <c r="E450" s="9"/>
      <c r="F450" s="8"/>
      <c r="G450" s="9"/>
      <c r="H450"/>
      <c r="I450"/>
      <c r="J450"/>
      <c r="K450"/>
      <c r="L450"/>
      <c r="M450"/>
    </row>
    <row r="451" spans="1:13" ht="15" hidden="1" customHeight="1" x14ac:dyDescent="0.25">
      <c r="A451" s="115" t="s">
        <v>776</v>
      </c>
      <c r="B451" s="225" t="s">
        <v>1313</v>
      </c>
      <c r="C451" s="226"/>
      <c r="D451" s="226"/>
      <c r="E451" s="226"/>
      <c r="F451" s="226"/>
      <c r="G451" s="227"/>
      <c r="H451"/>
      <c r="I451"/>
      <c r="J451"/>
      <c r="K451"/>
      <c r="L451"/>
      <c r="M451"/>
    </row>
    <row r="452" spans="1:13" ht="60" hidden="1" customHeight="1" x14ac:dyDescent="0.25">
      <c r="A452" s="115" t="s">
        <v>778</v>
      </c>
      <c r="B452" s="8" t="s">
        <v>779</v>
      </c>
      <c r="C452" s="8"/>
      <c r="D452" s="9"/>
      <c r="E452" s="9"/>
      <c r="F452" s="8"/>
      <c r="G452" s="9"/>
      <c r="H452"/>
      <c r="I452"/>
      <c r="J452"/>
      <c r="K452"/>
      <c r="L452"/>
      <c r="M452"/>
    </row>
    <row r="453" spans="1:13" ht="60" hidden="1" customHeight="1" x14ac:dyDescent="0.25">
      <c r="A453" s="115" t="s">
        <v>791</v>
      </c>
      <c r="B453" s="8" t="s">
        <v>792</v>
      </c>
      <c r="C453" s="8"/>
      <c r="D453" s="9"/>
      <c r="E453" s="9"/>
      <c r="F453" s="8"/>
      <c r="G453" s="9"/>
      <c r="H453"/>
      <c r="I453"/>
      <c r="J453"/>
      <c r="K453"/>
      <c r="L453"/>
      <c r="M453"/>
    </row>
    <row r="454" spans="1:13" ht="15" hidden="1" customHeight="1" x14ac:dyDescent="0.25">
      <c r="A454" s="115" t="s">
        <v>800</v>
      </c>
      <c r="B454" s="225" t="s">
        <v>801</v>
      </c>
      <c r="C454" s="226"/>
      <c r="D454" s="226"/>
      <c r="E454" s="226"/>
      <c r="F454" s="226"/>
      <c r="G454" s="227"/>
      <c r="H454"/>
      <c r="I454"/>
      <c r="J454"/>
      <c r="K454"/>
      <c r="L454"/>
      <c r="M454"/>
    </row>
    <row r="455" spans="1:13" ht="30" hidden="1" customHeight="1" x14ac:dyDescent="0.25">
      <c r="A455" s="115" t="s">
        <v>802</v>
      </c>
      <c r="B455" s="8" t="s">
        <v>803</v>
      </c>
      <c r="C455" s="8"/>
      <c r="D455" s="9"/>
      <c r="E455" s="9"/>
      <c r="F455" s="8"/>
      <c r="G455" s="9"/>
      <c r="H455"/>
      <c r="I455"/>
      <c r="J455"/>
      <c r="K455"/>
      <c r="L455"/>
      <c r="M455"/>
    </row>
    <row r="456" spans="1:13" ht="45" hidden="1" customHeight="1" x14ac:dyDescent="0.25">
      <c r="A456" s="115" t="s">
        <v>804</v>
      </c>
      <c r="B456" s="8" t="s">
        <v>805</v>
      </c>
      <c r="C456" s="8"/>
      <c r="D456" s="9"/>
      <c r="E456" s="9"/>
      <c r="F456" s="8"/>
      <c r="G456" s="9"/>
      <c r="H456"/>
      <c r="I456"/>
      <c r="J456"/>
      <c r="K456"/>
      <c r="L456"/>
      <c r="M456"/>
    </row>
    <row r="457" spans="1:13" ht="45" hidden="1" customHeight="1" x14ac:dyDescent="0.25">
      <c r="A457" s="115" t="s">
        <v>810</v>
      </c>
      <c r="B457" s="8" t="s">
        <v>811</v>
      </c>
      <c r="C457" s="8"/>
      <c r="D457" s="9"/>
      <c r="E457" s="9"/>
      <c r="F457" s="8"/>
      <c r="G457" s="9"/>
      <c r="H457"/>
      <c r="I457"/>
      <c r="J457"/>
      <c r="K457"/>
      <c r="L457"/>
      <c r="M457"/>
    </row>
    <row r="458" spans="1:13" ht="36.950000000000003" customHeight="1" x14ac:dyDescent="0.25">
      <c r="A458" s="243" t="s">
        <v>823</v>
      </c>
      <c r="B458" s="354" t="s">
        <v>824</v>
      </c>
      <c r="C458" s="355"/>
      <c r="D458" s="355"/>
      <c r="E458" s="355"/>
      <c r="F458" s="355"/>
      <c r="G458" s="378"/>
      <c r="H458" s="2">
        <f>SUM(D461:D464)</f>
        <v>8</v>
      </c>
      <c r="I458" s="2">
        <f>COUNT(D461:D464)*2</f>
        <v>8</v>
      </c>
      <c r="K458" s="112">
        <v>4</v>
      </c>
    </row>
    <row r="459" spans="1:13" ht="63" hidden="1" customHeight="1" x14ac:dyDescent="0.25">
      <c r="A459" s="115" t="s">
        <v>825</v>
      </c>
      <c r="B459" s="7" t="s">
        <v>826</v>
      </c>
      <c r="C459" s="8"/>
      <c r="D459" s="9"/>
      <c r="E459" s="9"/>
      <c r="F459" s="8"/>
      <c r="G459" s="9"/>
      <c r="H459"/>
      <c r="I459"/>
      <c r="J459"/>
      <c r="K459"/>
      <c r="L459"/>
      <c r="M459"/>
    </row>
    <row r="460" spans="1:13" ht="31.5" hidden="1" customHeight="1" x14ac:dyDescent="0.25">
      <c r="A460" s="115" t="s">
        <v>832</v>
      </c>
      <c r="B460" s="7" t="s">
        <v>833</v>
      </c>
      <c r="C460" s="8"/>
      <c r="D460" s="9"/>
      <c r="E460" s="9"/>
      <c r="F460" s="8"/>
      <c r="G460" s="9"/>
      <c r="H460"/>
      <c r="I460"/>
      <c r="J460"/>
      <c r="K460"/>
      <c r="L460"/>
      <c r="M460"/>
    </row>
    <row r="461" spans="1:13" ht="120" x14ac:dyDescent="0.25">
      <c r="A461" s="243" t="s">
        <v>840</v>
      </c>
      <c r="B461" s="7" t="s">
        <v>841</v>
      </c>
      <c r="C461" s="209" t="s">
        <v>2529</v>
      </c>
      <c r="D461" s="12">
        <v>2</v>
      </c>
      <c r="E461" s="9" t="s">
        <v>816</v>
      </c>
      <c r="F461" s="8" t="s">
        <v>2530</v>
      </c>
      <c r="G461" s="230"/>
    </row>
    <row r="462" spans="1:13" ht="47.25" x14ac:dyDescent="0.25">
      <c r="A462" s="243"/>
      <c r="B462" s="7"/>
      <c r="C462" s="209" t="s">
        <v>2531</v>
      </c>
      <c r="D462" s="12">
        <v>2</v>
      </c>
      <c r="E462" s="9" t="s">
        <v>125</v>
      </c>
      <c r="F462" s="8" t="s">
        <v>2532</v>
      </c>
      <c r="G462" s="230"/>
    </row>
    <row r="463" spans="1:13" ht="31.5" x14ac:dyDescent="0.25">
      <c r="A463" s="243"/>
      <c r="B463" s="7"/>
      <c r="C463" s="209" t="s">
        <v>2533</v>
      </c>
      <c r="D463" s="12">
        <v>2</v>
      </c>
      <c r="E463" s="9" t="s">
        <v>125</v>
      </c>
      <c r="F463" s="11" t="s">
        <v>2534</v>
      </c>
      <c r="G463" s="230"/>
    </row>
    <row r="464" spans="1:13" ht="75" x14ac:dyDescent="0.25">
      <c r="A464" s="243"/>
      <c r="B464" s="7"/>
      <c r="C464" s="209" t="s">
        <v>2535</v>
      </c>
      <c r="D464" s="12">
        <v>2</v>
      </c>
      <c r="E464" s="9" t="s">
        <v>125</v>
      </c>
      <c r="F464" s="8" t="s">
        <v>2536</v>
      </c>
      <c r="G464" s="230"/>
    </row>
    <row r="465" spans="1:13" ht="21" x14ac:dyDescent="0.25">
      <c r="A465" s="243"/>
      <c r="B465" s="404" t="s">
        <v>842</v>
      </c>
      <c r="C465" s="405"/>
      <c r="D465" s="405"/>
      <c r="E465" s="405"/>
      <c r="F465" s="405"/>
      <c r="G465" s="407"/>
      <c r="H465" s="2">
        <f>H471+H475+H499</f>
        <v>36</v>
      </c>
      <c r="I465" s="2">
        <f>I471+I475+I499</f>
        <v>36</v>
      </c>
    </row>
    <row r="466" spans="1:13" ht="15.75" hidden="1" customHeight="1" x14ac:dyDescent="0.25">
      <c r="A466" s="115" t="s">
        <v>843</v>
      </c>
      <c r="B466" s="205" t="s">
        <v>844</v>
      </c>
      <c r="C466" s="206"/>
      <c r="D466" s="206"/>
      <c r="E466" s="206"/>
      <c r="F466" s="206"/>
      <c r="G466" s="207"/>
      <c r="H466"/>
      <c r="I466"/>
      <c r="J466"/>
      <c r="K466"/>
      <c r="L466"/>
      <c r="M466"/>
    </row>
    <row r="467" spans="1:13" ht="15.75" hidden="1" customHeight="1" x14ac:dyDescent="0.25">
      <c r="A467" s="115" t="s">
        <v>845</v>
      </c>
      <c r="B467" s="7" t="s">
        <v>846</v>
      </c>
      <c r="C467" s="8"/>
      <c r="D467" s="9"/>
      <c r="E467" s="9"/>
      <c r="F467" s="8"/>
      <c r="G467" s="9"/>
      <c r="H467"/>
      <c r="I467"/>
      <c r="J467"/>
      <c r="K467"/>
      <c r="L467"/>
      <c r="M467"/>
    </row>
    <row r="468" spans="1:13" ht="31.5" hidden="1" customHeight="1" x14ac:dyDescent="0.25">
      <c r="A468" s="115" t="s">
        <v>847</v>
      </c>
      <c r="B468" s="7" t="s">
        <v>848</v>
      </c>
      <c r="C468" s="8"/>
      <c r="D468" s="9"/>
      <c r="E468" s="9"/>
      <c r="F468" s="8"/>
      <c r="G468" s="9"/>
      <c r="H468"/>
      <c r="I468"/>
      <c r="J468"/>
      <c r="K468"/>
      <c r="L468"/>
      <c r="M468"/>
    </row>
    <row r="469" spans="1:13" ht="31.5" hidden="1" customHeight="1" x14ac:dyDescent="0.25">
      <c r="A469" s="115" t="s">
        <v>849</v>
      </c>
      <c r="B469" s="7" t="s">
        <v>850</v>
      </c>
      <c r="C469" s="8"/>
      <c r="D469" s="9"/>
      <c r="E469" s="9"/>
      <c r="F469" s="8"/>
      <c r="G469" s="9"/>
      <c r="H469"/>
      <c r="I469"/>
      <c r="J469"/>
      <c r="K469"/>
      <c r="L469"/>
      <c r="M469"/>
    </row>
    <row r="470" spans="1:13" ht="30" hidden="1" customHeight="1" x14ac:dyDescent="0.25">
      <c r="A470" s="115" t="s">
        <v>851</v>
      </c>
      <c r="B470" s="8" t="s">
        <v>852</v>
      </c>
      <c r="C470" s="8"/>
      <c r="D470" s="9"/>
      <c r="E470" s="9"/>
      <c r="F470" s="8"/>
      <c r="G470" s="9"/>
      <c r="H470"/>
      <c r="I470"/>
      <c r="J470"/>
      <c r="K470"/>
      <c r="L470"/>
      <c r="M470"/>
    </row>
    <row r="471" spans="1:13" ht="36.950000000000003" customHeight="1" x14ac:dyDescent="0.25">
      <c r="A471" s="243" t="s">
        <v>853</v>
      </c>
      <c r="B471" s="354" t="s">
        <v>854</v>
      </c>
      <c r="C471" s="355"/>
      <c r="D471" s="355"/>
      <c r="E471" s="355"/>
      <c r="F471" s="355"/>
      <c r="G471" s="378"/>
      <c r="H471" s="2">
        <f>SUM(D472)</f>
        <v>2</v>
      </c>
      <c r="I471" s="2">
        <f>COUNT(D472)*2</f>
        <v>2</v>
      </c>
      <c r="K471" s="112">
        <v>1</v>
      </c>
    </row>
    <row r="472" spans="1:13" ht="31.5" x14ac:dyDescent="0.25">
      <c r="A472" s="243" t="s">
        <v>855</v>
      </c>
      <c r="B472" s="7" t="s">
        <v>856</v>
      </c>
      <c r="C472" s="8" t="s">
        <v>2537</v>
      </c>
      <c r="D472" s="86">
        <v>2</v>
      </c>
      <c r="E472" s="9" t="s">
        <v>375</v>
      </c>
      <c r="F472" s="8" t="s">
        <v>2538</v>
      </c>
      <c r="G472" s="230"/>
    </row>
    <row r="473" spans="1:13" ht="31.5" hidden="1" customHeight="1" x14ac:dyDescent="0.25">
      <c r="A473" s="115" t="s">
        <v>857</v>
      </c>
      <c r="B473" s="7" t="s">
        <v>858</v>
      </c>
      <c r="C473" s="8"/>
      <c r="D473" s="9"/>
      <c r="E473" s="9"/>
      <c r="F473" s="8"/>
      <c r="G473" s="9"/>
      <c r="H473"/>
      <c r="I473"/>
      <c r="J473"/>
      <c r="K473"/>
      <c r="L473"/>
      <c r="M473"/>
    </row>
    <row r="474" spans="1:13" ht="47.25" hidden="1" customHeight="1" x14ac:dyDescent="0.25">
      <c r="A474" s="115" t="s">
        <v>859</v>
      </c>
      <c r="B474" s="7" t="s">
        <v>860</v>
      </c>
      <c r="C474" s="8"/>
      <c r="D474" s="9"/>
      <c r="E474" s="9"/>
      <c r="F474" s="8"/>
      <c r="G474" s="9"/>
      <c r="H474"/>
      <c r="I474"/>
      <c r="J474"/>
      <c r="K474"/>
      <c r="L474"/>
      <c r="M474"/>
    </row>
    <row r="475" spans="1:13" ht="36.950000000000003" customHeight="1" x14ac:dyDescent="0.25">
      <c r="A475" s="243" t="s">
        <v>861</v>
      </c>
      <c r="B475" s="354" t="s">
        <v>862</v>
      </c>
      <c r="C475" s="355"/>
      <c r="D475" s="355"/>
      <c r="E475" s="355"/>
      <c r="F475" s="355"/>
      <c r="G475" s="378"/>
      <c r="H475" s="2">
        <f>SUM(D476:D492)</f>
        <v>12</v>
      </c>
      <c r="I475" s="2">
        <f>COUNT(D476:D492)*2</f>
        <v>12</v>
      </c>
      <c r="K475" s="112">
        <v>6</v>
      </c>
    </row>
    <row r="476" spans="1:13" ht="45" x14ac:dyDescent="0.25">
      <c r="A476" s="243" t="s">
        <v>863</v>
      </c>
      <c r="B476" s="7" t="s">
        <v>864</v>
      </c>
      <c r="C476" s="8" t="s">
        <v>2539</v>
      </c>
      <c r="D476" s="12">
        <v>2</v>
      </c>
      <c r="E476" s="9" t="s">
        <v>19</v>
      </c>
      <c r="F476" s="8"/>
      <c r="G476" s="230"/>
    </row>
    <row r="477" spans="1:13" ht="47.25" x14ac:dyDescent="0.25">
      <c r="A477" s="243" t="s">
        <v>866</v>
      </c>
      <c r="B477" s="7" t="s">
        <v>867</v>
      </c>
      <c r="C477" s="209" t="s">
        <v>2540</v>
      </c>
      <c r="D477" s="12">
        <v>2</v>
      </c>
      <c r="E477" s="9" t="s">
        <v>19</v>
      </c>
      <c r="F477" s="8" t="s">
        <v>2541</v>
      </c>
      <c r="G477" s="230"/>
    </row>
    <row r="478" spans="1:13" ht="47.25" hidden="1" x14ac:dyDescent="0.25">
      <c r="A478" s="208"/>
      <c r="B478" s="7"/>
      <c r="C478" s="32" t="s">
        <v>2542</v>
      </c>
      <c r="D478" s="183"/>
      <c r="E478" s="9" t="s">
        <v>19</v>
      </c>
      <c r="F478" s="8"/>
      <c r="G478" s="13"/>
      <c r="J478"/>
      <c r="K478" s="155"/>
      <c r="L478"/>
      <c r="M478"/>
    </row>
    <row r="479" spans="1:13" ht="47.25" hidden="1" x14ac:dyDescent="0.25">
      <c r="A479" s="208"/>
      <c r="B479" s="7"/>
      <c r="C479" s="32" t="s">
        <v>2543</v>
      </c>
      <c r="D479" s="183"/>
      <c r="E479" s="9" t="s">
        <v>19</v>
      </c>
      <c r="F479" s="8"/>
      <c r="G479" s="13"/>
      <c r="J479"/>
      <c r="K479" s="155"/>
      <c r="L479"/>
      <c r="M479"/>
    </row>
    <row r="480" spans="1:13" ht="31.5" hidden="1" x14ac:dyDescent="0.25">
      <c r="A480" s="208"/>
      <c r="B480" s="7"/>
      <c r="C480" s="32" t="s">
        <v>2544</v>
      </c>
      <c r="D480" s="183"/>
      <c r="E480" s="9" t="s">
        <v>19</v>
      </c>
      <c r="F480" s="8"/>
      <c r="G480" s="13"/>
      <c r="J480"/>
      <c r="K480" s="155"/>
      <c r="L480"/>
      <c r="M480"/>
    </row>
    <row r="481" spans="1:13" ht="45" hidden="1" x14ac:dyDescent="0.25">
      <c r="A481" s="208"/>
      <c r="B481" s="7"/>
      <c r="C481" s="36" t="s">
        <v>2545</v>
      </c>
      <c r="D481" s="183"/>
      <c r="E481" s="9" t="s">
        <v>19</v>
      </c>
      <c r="F481" s="8" t="s">
        <v>2541</v>
      </c>
      <c r="G481" s="13"/>
      <c r="J481"/>
      <c r="K481" s="155"/>
      <c r="L481"/>
      <c r="M481"/>
    </row>
    <row r="482" spans="1:13" ht="31.5" hidden="1" x14ac:dyDescent="0.25">
      <c r="A482" s="208"/>
      <c r="B482" s="7"/>
      <c r="C482" s="32" t="s">
        <v>2546</v>
      </c>
      <c r="D482" s="183"/>
      <c r="E482" s="9" t="s">
        <v>19</v>
      </c>
      <c r="F482" s="8"/>
      <c r="G482" s="13"/>
      <c r="J482"/>
      <c r="K482" s="155"/>
      <c r="L482"/>
      <c r="M482"/>
    </row>
    <row r="483" spans="1:13" ht="31.5" x14ac:dyDescent="0.25">
      <c r="A483" s="243"/>
      <c r="B483" s="7"/>
      <c r="C483" s="32" t="s">
        <v>2547</v>
      </c>
      <c r="D483" s="12">
        <v>2</v>
      </c>
      <c r="E483" s="9" t="s">
        <v>19</v>
      </c>
      <c r="F483" s="8"/>
      <c r="G483" s="230"/>
    </row>
    <row r="484" spans="1:13" ht="47.25" hidden="1" x14ac:dyDescent="0.25">
      <c r="A484" s="208"/>
      <c r="B484" s="7"/>
      <c r="C484" s="32" t="s">
        <v>2548</v>
      </c>
      <c r="D484" s="183"/>
      <c r="E484" s="9" t="s">
        <v>19</v>
      </c>
      <c r="F484" s="8"/>
      <c r="G484" s="13"/>
      <c r="J484"/>
      <c r="K484" s="155"/>
      <c r="L484"/>
      <c r="M484"/>
    </row>
    <row r="485" spans="1:13" ht="75" x14ac:dyDescent="0.25">
      <c r="A485" s="243"/>
      <c r="B485" s="7"/>
      <c r="C485" s="11" t="s">
        <v>2549</v>
      </c>
      <c r="D485" s="12">
        <v>2</v>
      </c>
      <c r="E485" s="9" t="s">
        <v>19</v>
      </c>
      <c r="F485" s="8"/>
      <c r="G485" s="230"/>
    </row>
    <row r="486" spans="1:13" ht="45" x14ac:dyDescent="0.25">
      <c r="A486" s="243"/>
      <c r="B486" s="7"/>
      <c r="C486" s="11" t="s">
        <v>2550</v>
      </c>
      <c r="D486" s="12">
        <v>2</v>
      </c>
      <c r="E486" s="9" t="s">
        <v>19</v>
      </c>
      <c r="F486" s="8"/>
      <c r="G486" s="230"/>
    </row>
    <row r="487" spans="1:13" ht="60" hidden="1" x14ac:dyDescent="0.25">
      <c r="A487" s="208"/>
      <c r="B487" s="7"/>
      <c r="C487" s="8" t="s">
        <v>2551</v>
      </c>
      <c r="D487" s="183"/>
      <c r="E487" s="9" t="s">
        <v>19</v>
      </c>
      <c r="F487" s="8"/>
      <c r="G487" s="13"/>
      <c r="J487"/>
      <c r="K487" s="155"/>
      <c r="L487"/>
      <c r="M487"/>
    </row>
    <row r="488" spans="1:13" ht="60" hidden="1" x14ac:dyDescent="0.25">
      <c r="A488" s="208"/>
      <c r="B488" s="7"/>
      <c r="C488" s="8" t="s">
        <v>2552</v>
      </c>
      <c r="D488" s="183"/>
      <c r="E488" s="9" t="s">
        <v>19</v>
      </c>
      <c r="F488" s="8"/>
      <c r="G488" s="13"/>
      <c r="J488"/>
      <c r="K488" s="155"/>
      <c r="L488"/>
      <c r="M488"/>
    </row>
    <row r="489" spans="1:13" ht="45" hidden="1" x14ac:dyDescent="0.25">
      <c r="A489" s="208"/>
      <c r="B489" s="7"/>
      <c r="C489" s="8" t="s">
        <v>2553</v>
      </c>
      <c r="D489" s="183"/>
      <c r="E489" s="9" t="s">
        <v>19</v>
      </c>
      <c r="F489" s="8"/>
      <c r="G489" s="13"/>
      <c r="J489"/>
      <c r="K489" s="155"/>
      <c r="L489"/>
      <c r="M489"/>
    </row>
    <row r="490" spans="1:13" ht="45" x14ac:dyDescent="0.25">
      <c r="A490" s="243"/>
      <c r="B490" s="7"/>
      <c r="C490" s="8" t="s">
        <v>2554</v>
      </c>
      <c r="D490" s="12">
        <v>2</v>
      </c>
      <c r="E490" s="9" t="s">
        <v>19</v>
      </c>
      <c r="F490" s="8"/>
      <c r="G490" s="230"/>
    </row>
    <row r="491" spans="1:13" ht="45" hidden="1" x14ac:dyDescent="0.25">
      <c r="A491" s="208"/>
      <c r="B491" s="7"/>
      <c r="C491" s="8" t="s">
        <v>2555</v>
      </c>
      <c r="D491" s="183"/>
      <c r="E491" s="9" t="s">
        <v>19</v>
      </c>
      <c r="F491" s="8"/>
      <c r="G491" s="13"/>
      <c r="J491"/>
      <c r="K491" s="155"/>
      <c r="L491"/>
      <c r="M491"/>
    </row>
    <row r="492" spans="1:13" ht="30" hidden="1" x14ac:dyDescent="0.25">
      <c r="A492" s="208"/>
      <c r="B492" s="7"/>
      <c r="C492" s="8" t="s">
        <v>2556</v>
      </c>
      <c r="D492" s="183"/>
      <c r="E492" s="9" t="s">
        <v>19</v>
      </c>
      <c r="F492" s="8"/>
      <c r="G492" s="13"/>
      <c r="J492"/>
      <c r="K492" s="155"/>
      <c r="L492"/>
      <c r="M492"/>
    </row>
    <row r="493" spans="1:13" ht="31.5" hidden="1" customHeight="1" x14ac:dyDescent="0.25">
      <c r="A493" s="115" t="s">
        <v>868</v>
      </c>
      <c r="B493" s="7" t="s">
        <v>869</v>
      </c>
      <c r="C493" s="8"/>
      <c r="D493" s="9"/>
      <c r="E493" s="9"/>
      <c r="F493" s="8"/>
      <c r="G493" s="9"/>
      <c r="H493"/>
      <c r="I493"/>
      <c r="J493"/>
      <c r="K493"/>
      <c r="L493"/>
      <c r="M493"/>
    </row>
    <row r="494" spans="1:13" ht="47.25" hidden="1" customHeight="1" x14ac:dyDescent="0.25">
      <c r="A494" s="115" t="s">
        <v>870</v>
      </c>
      <c r="B494" s="32" t="s">
        <v>871</v>
      </c>
      <c r="C494" s="8"/>
      <c r="D494" s="9"/>
      <c r="E494" s="9"/>
      <c r="F494" s="8"/>
      <c r="G494" s="9"/>
      <c r="H494"/>
      <c r="I494"/>
      <c r="J494"/>
      <c r="K494"/>
      <c r="L494"/>
      <c r="M494"/>
    </row>
    <row r="495" spans="1:13" ht="31.5" hidden="1" customHeight="1" x14ac:dyDescent="0.25">
      <c r="A495" s="115" t="s">
        <v>872</v>
      </c>
      <c r="B495" s="7" t="s">
        <v>873</v>
      </c>
      <c r="C495" s="8"/>
      <c r="D495" s="9"/>
      <c r="E495" s="9"/>
      <c r="F495" s="8"/>
      <c r="G495" s="9"/>
      <c r="H495"/>
      <c r="I495"/>
      <c r="J495"/>
      <c r="K495"/>
      <c r="L495"/>
      <c r="M495"/>
    </row>
    <row r="496" spans="1:13" ht="47.25" hidden="1" customHeight="1" x14ac:dyDescent="0.25">
      <c r="A496" s="115" t="s">
        <v>874</v>
      </c>
      <c r="B496" s="7" t="s">
        <v>875</v>
      </c>
      <c r="C496" s="8"/>
      <c r="D496" s="9"/>
      <c r="E496" s="9"/>
      <c r="F496" s="8"/>
      <c r="G496" s="9"/>
      <c r="H496"/>
      <c r="I496"/>
      <c r="J496"/>
      <c r="K496"/>
      <c r="L496"/>
      <c r="M496"/>
    </row>
    <row r="497" spans="1:13" ht="31.5" hidden="1" customHeight="1" x14ac:dyDescent="0.25">
      <c r="A497" s="115" t="s">
        <v>876</v>
      </c>
      <c r="B497" s="7" t="s">
        <v>877</v>
      </c>
      <c r="C497" s="8"/>
      <c r="D497" s="9"/>
      <c r="E497" s="9"/>
      <c r="F497" s="8"/>
      <c r="G497" s="9"/>
      <c r="H497"/>
      <c r="I497"/>
      <c r="J497"/>
      <c r="K497"/>
      <c r="L497"/>
      <c r="M497"/>
    </row>
    <row r="498" spans="1:13" ht="31.5" hidden="1" customHeight="1" x14ac:dyDescent="0.25">
      <c r="A498" s="115" t="s">
        <v>878</v>
      </c>
      <c r="B498" s="7" t="s">
        <v>879</v>
      </c>
      <c r="C498" s="8"/>
      <c r="D498" s="9"/>
      <c r="E498" s="9"/>
      <c r="F498" s="8"/>
      <c r="G498" s="9"/>
      <c r="H498"/>
      <c r="I498"/>
      <c r="J498"/>
      <c r="K498"/>
      <c r="L498"/>
      <c r="M498"/>
    </row>
    <row r="499" spans="1:13" ht="36.950000000000003" customHeight="1" x14ac:dyDescent="0.25">
      <c r="A499" s="243" t="s">
        <v>880</v>
      </c>
      <c r="B499" s="354" t="s">
        <v>881</v>
      </c>
      <c r="C499" s="355"/>
      <c r="D499" s="355"/>
      <c r="E499" s="355"/>
      <c r="F499" s="355"/>
      <c r="G499" s="378"/>
      <c r="H499" s="2">
        <f>SUM(D500:D512)</f>
        <v>22</v>
      </c>
      <c r="I499" s="2">
        <f>COUNT(D500:D512)*2</f>
        <v>22</v>
      </c>
      <c r="K499" s="112">
        <v>11</v>
      </c>
    </row>
    <row r="500" spans="1:13" ht="45" customHeight="1" x14ac:dyDescent="0.25">
      <c r="A500" s="243" t="s">
        <v>882</v>
      </c>
      <c r="B500" s="7" t="s">
        <v>883</v>
      </c>
      <c r="C500" s="8" t="s">
        <v>884</v>
      </c>
      <c r="D500" s="12">
        <v>2</v>
      </c>
      <c r="E500" s="9" t="s">
        <v>533</v>
      </c>
      <c r="F500" s="8"/>
      <c r="G500" s="230"/>
    </row>
    <row r="501" spans="1:13" ht="47.25" x14ac:dyDescent="0.25">
      <c r="A501" s="243" t="s">
        <v>885</v>
      </c>
      <c r="B501" s="7" t="s">
        <v>886</v>
      </c>
      <c r="C501" s="11" t="s">
        <v>2557</v>
      </c>
      <c r="D501" s="12">
        <v>2</v>
      </c>
      <c r="E501" s="9" t="s">
        <v>205</v>
      </c>
      <c r="F501" s="8"/>
      <c r="G501" s="230"/>
    </row>
    <row r="502" spans="1:13" ht="45" x14ac:dyDescent="0.25">
      <c r="A502" s="243"/>
      <c r="B502" s="7"/>
      <c r="C502" s="8" t="s">
        <v>2558</v>
      </c>
      <c r="D502" s="12">
        <v>2</v>
      </c>
      <c r="E502" s="9" t="s">
        <v>205</v>
      </c>
      <c r="F502" s="8"/>
      <c r="G502" s="230"/>
    </row>
    <row r="503" spans="1:13" ht="45" x14ac:dyDescent="0.25">
      <c r="A503" s="243"/>
      <c r="B503" s="7"/>
      <c r="C503" s="8" t="s">
        <v>2559</v>
      </c>
      <c r="D503" s="12">
        <v>2</v>
      </c>
      <c r="E503" s="9" t="s">
        <v>205</v>
      </c>
      <c r="F503" s="8"/>
      <c r="G503" s="230"/>
    </row>
    <row r="504" spans="1:13" ht="45" x14ac:dyDescent="0.25">
      <c r="A504" s="243"/>
      <c r="B504" s="7"/>
      <c r="C504" s="8" t="s">
        <v>2560</v>
      </c>
      <c r="D504" s="12">
        <v>2</v>
      </c>
      <c r="E504" s="9" t="s">
        <v>205</v>
      </c>
      <c r="F504" s="8"/>
      <c r="G504" s="230"/>
    </row>
    <row r="505" spans="1:13" ht="30" x14ac:dyDescent="0.25">
      <c r="A505" s="243"/>
      <c r="B505" s="7"/>
      <c r="C505" s="8" t="s">
        <v>2561</v>
      </c>
      <c r="D505" s="12">
        <v>2</v>
      </c>
      <c r="E505" s="9" t="s">
        <v>205</v>
      </c>
      <c r="F505" s="8"/>
      <c r="G505" s="230"/>
    </row>
    <row r="506" spans="1:13" ht="45" x14ac:dyDescent="0.25">
      <c r="A506" s="243"/>
      <c r="B506" s="7"/>
      <c r="C506" s="8" t="s">
        <v>2562</v>
      </c>
      <c r="D506" s="12">
        <v>2</v>
      </c>
      <c r="E506" s="9" t="s">
        <v>205</v>
      </c>
      <c r="F506" s="8"/>
      <c r="G506" s="230"/>
    </row>
    <row r="507" spans="1:13" ht="30" x14ac:dyDescent="0.25">
      <c r="A507" s="243"/>
      <c r="B507" s="7"/>
      <c r="C507" s="8" t="s">
        <v>2563</v>
      </c>
      <c r="D507" s="12">
        <v>2</v>
      </c>
      <c r="E507" s="9" t="s">
        <v>205</v>
      </c>
      <c r="F507" s="8"/>
      <c r="G507" s="230"/>
    </row>
    <row r="508" spans="1:13" ht="45" x14ac:dyDescent="0.25">
      <c r="A508" s="243"/>
      <c r="B508" s="7"/>
      <c r="C508" s="8" t="s">
        <v>2564</v>
      </c>
      <c r="D508" s="12">
        <v>2</v>
      </c>
      <c r="E508" s="9" t="s">
        <v>205</v>
      </c>
      <c r="F508" s="8"/>
      <c r="G508" s="230"/>
    </row>
    <row r="509" spans="1:13" ht="30" x14ac:dyDescent="0.25">
      <c r="A509" s="243"/>
      <c r="B509" s="7"/>
      <c r="C509" s="8" t="s">
        <v>2565</v>
      </c>
      <c r="D509" s="12">
        <v>2</v>
      </c>
      <c r="E509" s="9" t="s">
        <v>205</v>
      </c>
      <c r="F509" s="8"/>
      <c r="G509" s="230"/>
    </row>
    <row r="510" spans="1:13" ht="45" x14ac:dyDescent="0.25">
      <c r="A510" s="243"/>
      <c r="B510" s="7"/>
      <c r="C510" s="8" t="s">
        <v>2566</v>
      </c>
      <c r="D510" s="12">
        <v>2</v>
      </c>
      <c r="E510" s="9" t="s">
        <v>205</v>
      </c>
      <c r="F510" s="8"/>
      <c r="G510" s="230"/>
    </row>
    <row r="511" spans="1:13" ht="31.5" hidden="1" x14ac:dyDescent="0.25">
      <c r="A511" s="208" t="s">
        <v>888</v>
      </c>
      <c r="B511" s="7" t="s">
        <v>889</v>
      </c>
      <c r="C511" s="8" t="s">
        <v>1383</v>
      </c>
      <c r="D511" s="183"/>
      <c r="E511" s="9" t="s">
        <v>125</v>
      </c>
      <c r="F511" s="8"/>
      <c r="G511" s="13"/>
      <c r="J511"/>
      <c r="K511" s="155"/>
      <c r="L511"/>
      <c r="M511"/>
    </row>
    <row r="512" spans="1:13" ht="31.5" hidden="1" x14ac:dyDescent="0.25">
      <c r="A512" s="208" t="s">
        <v>892</v>
      </c>
      <c r="B512" s="7" t="s">
        <v>893</v>
      </c>
      <c r="C512" s="11" t="s">
        <v>2567</v>
      </c>
      <c r="D512" s="183"/>
      <c r="E512" s="9" t="s">
        <v>100</v>
      </c>
      <c r="F512" s="8"/>
      <c r="G512" s="13"/>
      <c r="J512"/>
      <c r="K512" s="155"/>
      <c r="L512"/>
      <c r="M512"/>
    </row>
    <row r="513" spans="1:13" ht="21" x14ac:dyDescent="0.25">
      <c r="A513" s="243"/>
      <c r="B513" s="404" t="s">
        <v>900</v>
      </c>
      <c r="C513" s="405"/>
      <c r="D513" s="405"/>
      <c r="E513" s="405"/>
      <c r="F513" s="405"/>
      <c r="G513" s="407"/>
      <c r="H513" s="2">
        <f>H514+H522+H529</f>
        <v>24</v>
      </c>
      <c r="I513" s="2">
        <f>I514+I522+I529</f>
        <v>24</v>
      </c>
    </row>
    <row r="514" spans="1:13" ht="36.950000000000003" customHeight="1" x14ac:dyDescent="0.25">
      <c r="A514" s="243" t="s">
        <v>901</v>
      </c>
      <c r="B514" s="354" t="s">
        <v>902</v>
      </c>
      <c r="C514" s="355"/>
      <c r="D514" s="355"/>
      <c r="E514" s="355"/>
      <c r="F514" s="355"/>
      <c r="G514" s="378"/>
      <c r="H514" s="2">
        <f>SUM(D515:D520)</f>
        <v>8</v>
      </c>
      <c r="I514" s="2">
        <f>COUNT(D515:D520)*2</f>
        <v>8</v>
      </c>
      <c r="K514" s="112">
        <v>4</v>
      </c>
    </row>
    <row r="515" spans="1:13" ht="30" x14ac:dyDescent="0.25">
      <c r="A515" s="243" t="s">
        <v>903</v>
      </c>
      <c r="B515" s="8" t="s">
        <v>904</v>
      </c>
      <c r="C515" s="36" t="s">
        <v>2568</v>
      </c>
      <c r="D515" s="12">
        <v>2</v>
      </c>
      <c r="E515" s="9" t="s">
        <v>375</v>
      </c>
      <c r="F515" s="8"/>
      <c r="G515" s="230"/>
    </row>
    <row r="516" spans="1:13" ht="30" hidden="1" x14ac:dyDescent="0.25">
      <c r="A516" s="208"/>
      <c r="B516" s="8"/>
      <c r="C516" s="36" t="s">
        <v>2569</v>
      </c>
      <c r="D516" s="183"/>
      <c r="E516" s="9" t="s">
        <v>375</v>
      </c>
      <c r="F516" s="8"/>
      <c r="G516" s="13"/>
      <c r="J516"/>
      <c r="K516" s="155"/>
      <c r="L516"/>
      <c r="M516"/>
    </row>
    <row r="517" spans="1:13" ht="30" hidden="1" x14ac:dyDescent="0.25">
      <c r="A517" s="208"/>
      <c r="B517" s="8"/>
      <c r="C517" s="36" t="s">
        <v>2570</v>
      </c>
      <c r="D517" s="183"/>
      <c r="E517" s="9" t="s">
        <v>375</v>
      </c>
      <c r="F517" s="8"/>
      <c r="G517" s="13"/>
      <c r="J517"/>
      <c r="K517" s="155"/>
      <c r="L517"/>
      <c r="M517"/>
    </row>
    <row r="518" spans="1:13" ht="30" x14ac:dyDescent="0.25">
      <c r="A518" s="243"/>
      <c r="B518" s="8"/>
      <c r="C518" s="106" t="s">
        <v>2571</v>
      </c>
      <c r="D518" s="12">
        <v>2</v>
      </c>
      <c r="E518" s="9" t="s">
        <v>375</v>
      </c>
      <c r="F518" s="8"/>
      <c r="G518" s="230"/>
    </row>
    <row r="519" spans="1:13" ht="30" x14ac:dyDescent="0.25">
      <c r="A519" s="243"/>
      <c r="B519" s="8"/>
      <c r="C519" s="36" t="s">
        <v>2572</v>
      </c>
      <c r="D519" s="12">
        <v>2</v>
      </c>
      <c r="E519" s="9" t="s">
        <v>375</v>
      </c>
      <c r="F519" s="8"/>
      <c r="G519" s="230"/>
    </row>
    <row r="520" spans="1:13" ht="30" x14ac:dyDescent="0.25">
      <c r="A520" s="243"/>
      <c r="B520" s="8"/>
      <c r="C520" s="36" t="s">
        <v>2573</v>
      </c>
      <c r="D520" s="12">
        <v>2</v>
      </c>
      <c r="E520" s="9" t="s">
        <v>375</v>
      </c>
      <c r="F520" s="8"/>
      <c r="G520" s="230"/>
    </row>
    <row r="521" spans="1:13" ht="45" hidden="1" customHeight="1" x14ac:dyDescent="0.25">
      <c r="A521" s="115" t="s">
        <v>907</v>
      </c>
      <c r="B521" s="8" t="s">
        <v>908</v>
      </c>
      <c r="C521" s="8"/>
      <c r="D521" s="9"/>
      <c r="E521" s="9"/>
      <c r="F521" s="8"/>
      <c r="G521" s="9"/>
      <c r="H521"/>
      <c r="I521"/>
      <c r="J521"/>
      <c r="K521"/>
      <c r="L521"/>
      <c r="M521"/>
    </row>
    <row r="522" spans="1:13" ht="36.950000000000003" customHeight="1" x14ac:dyDescent="0.25">
      <c r="A522" s="243" t="s">
        <v>909</v>
      </c>
      <c r="B522" s="354" t="s">
        <v>910</v>
      </c>
      <c r="C522" s="355"/>
      <c r="D522" s="355"/>
      <c r="E522" s="355"/>
      <c r="F522" s="355"/>
      <c r="G522" s="378"/>
      <c r="H522" s="2">
        <f>SUM(D523:D527)</f>
        <v>10</v>
      </c>
      <c r="I522" s="2">
        <f>COUNT(D523:D527)*2</f>
        <v>10</v>
      </c>
      <c r="K522" s="112">
        <v>5</v>
      </c>
    </row>
    <row r="523" spans="1:13" ht="30" x14ac:dyDescent="0.25">
      <c r="A523" s="243" t="s">
        <v>911</v>
      </c>
      <c r="B523" s="8" t="s">
        <v>912</v>
      </c>
      <c r="C523" s="36" t="s">
        <v>2574</v>
      </c>
      <c r="D523" s="12">
        <v>2</v>
      </c>
      <c r="E523" s="9" t="s">
        <v>375</v>
      </c>
      <c r="F523" s="8"/>
      <c r="G523" s="230"/>
    </row>
    <row r="524" spans="1:13" ht="30" x14ac:dyDescent="0.25">
      <c r="A524" s="243"/>
      <c r="B524" s="8"/>
      <c r="C524" s="36" t="s">
        <v>2575</v>
      </c>
      <c r="D524" s="12">
        <v>2</v>
      </c>
      <c r="E524" s="9" t="s">
        <v>375</v>
      </c>
      <c r="F524" s="8"/>
      <c r="G524" s="230"/>
    </row>
    <row r="525" spans="1:13" ht="30" x14ac:dyDescent="0.25">
      <c r="A525" s="243"/>
      <c r="B525" s="8"/>
      <c r="C525" s="36" t="s">
        <v>2576</v>
      </c>
      <c r="D525" s="12">
        <v>2</v>
      </c>
      <c r="E525" s="9" t="s">
        <v>375</v>
      </c>
      <c r="F525" s="8"/>
      <c r="G525" s="230"/>
    </row>
    <row r="526" spans="1:13" ht="18.75" x14ac:dyDescent="0.25">
      <c r="A526" s="243"/>
      <c r="B526" s="8"/>
      <c r="C526" s="36" t="s">
        <v>2577</v>
      </c>
      <c r="D526" s="12">
        <v>2</v>
      </c>
      <c r="E526" s="9" t="s">
        <v>375</v>
      </c>
      <c r="F526" s="8"/>
      <c r="G526" s="230"/>
    </row>
    <row r="527" spans="1:13" ht="30" x14ac:dyDescent="0.25">
      <c r="A527" s="243"/>
      <c r="B527" s="8"/>
      <c r="C527" s="36" t="s">
        <v>2578</v>
      </c>
      <c r="D527" s="12">
        <v>2</v>
      </c>
      <c r="E527" s="9" t="s">
        <v>375</v>
      </c>
      <c r="F527" s="8"/>
      <c r="G527" s="230"/>
    </row>
    <row r="528" spans="1:13" ht="45" hidden="1" customHeight="1" x14ac:dyDescent="0.25">
      <c r="A528" s="115" t="s">
        <v>916</v>
      </c>
      <c r="B528" s="8" t="s">
        <v>917</v>
      </c>
      <c r="C528" s="69"/>
      <c r="D528" s="9"/>
      <c r="E528" s="9"/>
      <c r="F528" s="8"/>
      <c r="G528" s="9"/>
      <c r="H528"/>
      <c r="I528"/>
      <c r="J528"/>
      <c r="K528"/>
      <c r="L528"/>
      <c r="M528"/>
    </row>
    <row r="529" spans="1:13" ht="36.950000000000003" customHeight="1" x14ac:dyDescent="0.25">
      <c r="A529" s="243" t="s">
        <v>918</v>
      </c>
      <c r="B529" s="354" t="s">
        <v>919</v>
      </c>
      <c r="C529" s="355"/>
      <c r="D529" s="355"/>
      <c r="E529" s="355"/>
      <c r="F529" s="355"/>
      <c r="G529" s="378"/>
      <c r="H529" s="2">
        <f>SUM(D530:D533)</f>
        <v>6</v>
      </c>
      <c r="I529" s="2">
        <f>COUNT(D530:D533)*2</f>
        <v>6</v>
      </c>
      <c r="K529" s="112">
        <v>3</v>
      </c>
    </row>
    <row r="530" spans="1:13" ht="30" x14ac:dyDescent="0.25">
      <c r="A530" s="243" t="s">
        <v>920</v>
      </c>
      <c r="B530" s="8" t="s">
        <v>921</v>
      </c>
      <c r="C530" s="36" t="s">
        <v>2579</v>
      </c>
      <c r="D530" s="12">
        <v>2</v>
      </c>
      <c r="E530" s="9" t="s">
        <v>375</v>
      </c>
      <c r="F530" s="8"/>
      <c r="G530" s="230"/>
    </row>
    <row r="531" spans="1:13" ht="30" hidden="1" x14ac:dyDescent="0.25">
      <c r="A531" s="208"/>
      <c r="B531" s="8"/>
      <c r="C531" s="8" t="s">
        <v>2580</v>
      </c>
      <c r="D531" s="183"/>
      <c r="E531" s="9" t="s">
        <v>375</v>
      </c>
      <c r="F531" s="8"/>
      <c r="G531" s="13"/>
      <c r="J531"/>
      <c r="K531" s="155"/>
      <c r="L531"/>
      <c r="M531"/>
    </row>
    <row r="532" spans="1:13" ht="30" x14ac:dyDescent="0.25">
      <c r="A532" s="243"/>
      <c r="B532" s="8"/>
      <c r="C532" s="69" t="s">
        <v>2581</v>
      </c>
      <c r="D532" s="12">
        <v>2</v>
      </c>
      <c r="E532" s="9" t="s">
        <v>375</v>
      </c>
      <c r="F532" s="8"/>
      <c r="G532" s="230"/>
    </row>
    <row r="533" spans="1:13" ht="45" x14ac:dyDescent="0.25">
      <c r="A533" s="243"/>
      <c r="B533" s="8"/>
      <c r="C533" s="8" t="s">
        <v>2582</v>
      </c>
      <c r="D533" s="12">
        <v>2</v>
      </c>
      <c r="E533" s="9" t="s">
        <v>375</v>
      </c>
      <c r="F533" s="8"/>
      <c r="G533" s="230"/>
    </row>
    <row r="534" spans="1:13" ht="45" hidden="1" x14ac:dyDescent="0.25">
      <c r="A534" s="115" t="s">
        <v>924</v>
      </c>
      <c r="B534" s="8" t="s">
        <v>925</v>
      </c>
      <c r="C534" s="8"/>
      <c r="D534" s="9"/>
      <c r="E534" s="9"/>
      <c r="F534" s="8"/>
      <c r="G534" s="9"/>
      <c r="H534"/>
      <c r="I534"/>
      <c r="J534"/>
      <c r="K534"/>
      <c r="L534"/>
      <c r="M534"/>
    </row>
    <row r="535" spans="1:13" hidden="1" x14ac:dyDescent="0.25">
      <c r="A535" s="115" t="s">
        <v>926</v>
      </c>
      <c r="B535" s="401" t="s">
        <v>927</v>
      </c>
      <c r="C535" s="402"/>
      <c r="D535" s="402"/>
      <c r="E535" s="402"/>
      <c r="F535" s="402"/>
      <c r="G535" s="403"/>
      <c r="H535"/>
      <c r="I535"/>
      <c r="J535"/>
      <c r="K535"/>
      <c r="L535"/>
      <c r="M535"/>
    </row>
    <row r="536" spans="1:13" ht="30" hidden="1" x14ac:dyDescent="0.25">
      <c r="A536" s="115" t="s">
        <v>928</v>
      </c>
      <c r="B536" s="8" t="s">
        <v>929</v>
      </c>
      <c r="C536" s="8"/>
      <c r="D536" s="9"/>
      <c r="E536" s="9"/>
      <c r="F536" s="8"/>
      <c r="G536" s="9"/>
      <c r="H536"/>
      <c r="I536"/>
      <c r="J536"/>
      <c r="K536"/>
      <c r="L536"/>
      <c r="M536"/>
    </row>
    <row r="537" spans="1:13" ht="45" hidden="1" x14ac:dyDescent="0.25">
      <c r="A537" s="115" t="s">
        <v>930</v>
      </c>
      <c r="B537" s="8" t="s">
        <v>931</v>
      </c>
      <c r="C537" s="8"/>
      <c r="D537" s="9"/>
      <c r="E537" s="9"/>
      <c r="F537" s="8"/>
      <c r="G537" s="9"/>
      <c r="H537"/>
      <c r="I537"/>
      <c r="J537"/>
      <c r="K537"/>
      <c r="L537"/>
      <c r="M537"/>
    </row>
    <row r="540" spans="1:13" ht="46.5" customHeight="1" x14ac:dyDescent="0.25">
      <c r="A540" s="357" t="s">
        <v>2583</v>
      </c>
      <c r="B540" s="357"/>
      <c r="C540" s="357"/>
    </row>
    <row r="541" spans="1:13" ht="72" x14ac:dyDescent="0.25">
      <c r="A541" s="249"/>
      <c r="B541" s="248" t="s">
        <v>2610</v>
      </c>
      <c r="C541" s="252">
        <f>D562</f>
        <v>100</v>
      </c>
    </row>
    <row r="542" spans="1:13" ht="26.25" customHeight="1" x14ac:dyDescent="0.25">
      <c r="A542" s="249"/>
      <c r="B542" s="358" t="s">
        <v>934</v>
      </c>
      <c r="C542" s="359"/>
    </row>
    <row r="543" spans="1:13" ht="26.25" x14ac:dyDescent="0.25">
      <c r="A543" s="249" t="s">
        <v>935</v>
      </c>
      <c r="B543" s="250" t="s">
        <v>936</v>
      </c>
      <c r="C543" s="251">
        <f>D554</f>
        <v>100</v>
      </c>
    </row>
    <row r="544" spans="1:13" ht="26.25" x14ac:dyDescent="0.25">
      <c r="A544" s="249" t="s">
        <v>937</v>
      </c>
      <c r="B544" s="250" t="s">
        <v>938</v>
      </c>
      <c r="C544" s="251">
        <f>D555</f>
        <v>100</v>
      </c>
    </row>
    <row r="545" spans="1:13" ht="26.25" x14ac:dyDescent="0.25">
      <c r="A545" s="249" t="s">
        <v>939</v>
      </c>
      <c r="B545" s="250" t="s">
        <v>940</v>
      </c>
      <c r="C545" s="251">
        <f>D556</f>
        <v>100</v>
      </c>
    </row>
    <row r="546" spans="1:13" ht="26.25" x14ac:dyDescent="0.25">
      <c r="A546" s="249" t="s">
        <v>941</v>
      </c>
      <c r="B546" s="250" t="s">
        <v>942</v>
      </c>
      <c r="C546" s="251">
        <f t="shared" ref="C546:C550" si="0">D557</f>
        <v>100</v>
      </c>
    </row>
    <row r="547" spans="1:13" ht="26.25" x14ac:dyDescent="0.25">
      <c r="A547" s="249" t="s">
        <v>943</v>
      </c>
      <c r="B547" s="250" t="s">
        <v>944</v>
      </c>
      <c r="C547" s="251">
        <f>D558</f>
        <v>100</v>
      </c>
      <c r="G547" s="111">
        <v>0</v>
      </c>
    </row>
    <row r="548" spans="1:13" ht="26.25" x14ac:dyDescent="0.25">
      <c r="A548" s="249" t="s">
        <v>945</v>
      </c>
      <c r="B548" s="250" t="s">
        <v>946</v>
      </c>
      <c r="C548" s="251">
        <f t="shared" si="0"/>
        <v>100</v>
      </c>
      <c r="G548" s="111">
        <v>1</v>
      </c>
    </row>
    <row r="549" spans="1:13" ht="26.25" x14ac:dyDescent="0.25">
      <c r="A549" s="249" t="s">
        <v>947</v>
      </c>
      <c r="B549" s="250" t="s">
        <v>948</v>
      </c>
      <c r="C549" s="251">
        <f t="shared" si="0"/>
        <v>100</v>
      </c>
      <c r="G549" s="111">
        <v>2</v>
      </c>
    </row>
    <row r="550" spans="1:13" ht="26.25" x14ac:dyDescent="0.25">
      <c r="A550" s="249" t="s">
        <v>949</v>
      </c>
      <c r="B550" s="250" t="s">
        <v>950</v>
      </c>
      <c r="C550" s="251">
        <f t="shared" si="0"/>
        <v>100</v>
      </c>
      <c r="G550" s="111"/>
    </row>
    <row r="551" spans="1:13" x14ac:dyDescent="0.25">
      <c r="A551" s="112"/>
      <c r="B551" s="111"/>
      <c r="C551" s="111"/>
      <c r="D551" s="297"/>
      <c r="E551" s="2"/>
      <c r="F551" s="111"/>
      <c r="G551" s="111"/>
    </row>
    <row r="552" spans="1:13" x14ac:dyDescent="0.25">
      <c r="A552" s="287"/>
      <c r="B552" s="286"/>
      <c r="C552" s="286"/>
      <c r="D552" s="290"/>
      <c r="E552" s="2"/>
      <c r="F552" s="111"/>
      <c r="G552" s="111">
        <v>0</v>
      </c>
    </row>
    <row r="553" spans="1:13" x14ac:dyDescent="0.25">
      <c r="A553" s="290"/>
      <c r="B553" s="289" t="s">
        <v>951</v>
      </c>
      <c r="C553" s="289" t="s">
        <v>952</v>
      </c>
      <c r="D553" s="290" t="s">
        <v>953</v>
      </c>
      <c r="E553" s="2"/>
      <c r="F553" s="111"/>
      <c r="G553" s="111"/>
    </row>
    <row r="554" spans="1:13" x14ac:dyDescent="0.25">
      <c r="A554" s="289" t="s">
        <v>935</v>
      </c>
      <c r="B554" s="289">
        <f>H4</f>
        <v>58</v>
      </c>
      <c r="C554" s="289">
        <f>I4</f>
        <v>58</v>
      </c>
      <c r="D554" s="290">
        <f>B554*100/C554</f>
        <v>100</v>
      </c>
      <c r="E554" s="2"/>
      <c r="F554" s="111"/>
      <c r="G554" s="111">
        <v>1</v>
      </c>
    </row>
    <row r="555" spans="1:13" x14ac:dyDescent="0.25">
      <c r="A555" s="289" t="s">
        <v>937</v>
      </c>
      <c r="B555" s="289">
        <f>H80</f>
        <v>10</v>
      </c>
      <c r="C555" s="289">
        <f>I80</f>
        <v>10</v>
      </c>
      <c r="D555" s="290">
        <f t="shared" ref="D555:D562" si="1">B555*100/C555</f>
        <v>100</v>
      </c>
      <c r="E555" s="2"/>
      <c r="F555" s="111"/>
      <c r="G555" s="111">
        <v>2</v>
      </c>
    </row>
    <row r="556" spans="1:13" s="41" customFormat="1" x14ac:dyDescent="0.25">
      <c r="A556" s="289" t="s">
        <v>939</v>
      </c>
      <c r="B556" s="289">
        <f>H111</f>
        <v>34</v>
      </c>
      <c r="C556" s="289">
        <f>I111</f>
        <v>34</v>
      </c>
      <c r="D556" s="290">
        <f>B556*100/C556</f>
        <v>100</v>
      </c>
      <c r="E556" s="2"/>
      <c r="F556" s="111"/>
      <c r="G556" s="286"/>
      <c r="H556" s="285"/>
      <c r="I556" s="285"/>
      <c r="J556" s="285"/>
      <c r="K556" s="287"/>
      <c r="L556" s="285"/>
      <c r="M556" s="285"/>
    </row>
    <row r="557" spans="1:13" s="41" customFormat="1" x14ac:dyDescent="0.25">
      <c r="A557" s="289" t="s">
        <v>941</v>
      </c>
      <c r="B557" s="289">
        <f>H168</f>
        <v>30</v>
      </c>
      <c r="C557" s="289">
        <f>I168</f>
        <v>30</v>
      </c>
      <c r="D557" s="290">
        <f t="shared" si="1"/>
        <v>100</v>
      </c>
      <c r="E557" s="2"/>
      <c r="F557" s="111"/>
      <c r="G557" s="286"/>
      <c r="H557" s="285"/>
      <c r="I557" s="285"/>
      <c r="J557" s="285"/>
      <c r="K557" s="287"/>
      <c r="L557" s="285"/>
      <c r="M557" s="285"/>
    </row>
    <row r="558" spans="1:13" s="41" customFormat="1" x14ac:dyDescent="0.25">
      <c r="A558" s="289" t="s">
        <v>943</v>
      </c>
      <c r="B558" s="289">
        <f>H340</f>
        <v>88</v>
      </c>
      <c r="C558" s="289">
        <f>I340</f>
        <v>88</v>
      </c>
      <c r="D558" s="290">
        <f t="shared" si="1"/>
        <v>100</v>
      </c>
      <c r="E558" s="2"/>
      <c r="F558" s="111"/>
      <c r="G558" s="286"/>
      <c r="H558" s="285"/>
      <c r="I558" s="285"/>
      <c r="J558" s="285"/>
      <c r="K558" s="287"/>
      <c r="L558" s="285"/>
      <c r="M558" s="285"/>
    </row>
    <row r="559" spans="1:13" x14ac:dyDescent="0.25">
      <c r="A559" s="289" t="s">
        <v>945</v>
      </c>
      <c r="B559" s="289">
        <f>H440</f>
        <v>8</v>
      </c>
      <c r="C559" s="289">
        <f>I440</f>
        <v>8</v>
      </c>
      <c r="D559" s="290">
        <f t="shared" si="1"/>
        <v>100</v>
      </c>
      <c r="E559" s="2"/>
      <c r="F559" s="111"/>
      <c r="G559" s="111"/>
    </row>
    <row r="560" spans="1:13" s="41" customFormat="1" x14ac:dyDescent="0.25">
      <c r="A560" s="289" t="s">
        <v>947</v>
      </c>
      <c r="B560" s="289">
        <f>H465</f>
        <v>36</v>
      </c>
      <c r="C560" s="289">
        <f>I465</f>
        <v>36</v>
      </c>
      <c r="D560" s="290">
        <f t="shared" si="1"/>
        <v>100</v>
      </c>
      <c r="E560" s="2"/>
      <c r="F560" s="298"/>
      <c r="G560" s="286"/>
      <c r="H560" s="285"/>
      <c r="I560" s="285"/>
      <c r="J560" s="285"/>
      <c r="K560" s="287"/>
      <c r="L560" s="285"/>
      <c r="M560" s="285"/>
    </row>
    <row r="561" spans="1:7" x14ac:dyDescent="0.25">
      <c r="A561" s="289" t="s">
        <v>949</v>
      </c>
      <c r="B561" s="289">
        <f>H513</f>
        <v>24</v>
      </c>
      <c r="C561" s="289">
        <f>I513</f>
        <v>24</v>
      </c>
      <c r="D561" s="290">
        <f t="shared" si="1"/>
        <v>100</v>
      </c>
      <c r="E561" s="2"/>
      <c r="F561" s="111"/>
      <c r="G561" s="111"/>
    </row>
    <row r="562" spans="1:7" x14ac:dyDescent="0.25">
      <c r="A562" s="289" t="s">
        <v>954</v>
      </c>
      <c r="B562" s="289">
        <f>SUM(B554:B561)</f>
        <v>288</v>
      </c>
      <c r="C562" s="289">
        <f>SUM(C554:C561)</f>
        <v>288</v>
      </c>
      <c r="D562" s="290">
        <f t="shared" si="1"/>
        <v>100</v>
      </c>
      <c r="E562" s="2"/>
      <c r="F562" s="111"/>
      <c r="G562" s="111"/>
    </row>
    <row r="563" spans="1:7" x14ac:dyDescent="0.25">
      <c r="A563" s="285"/>
      <c r="B563" s="286"/>
      <c r="C563" s="286"/>
      <c r="D563" s="290"/>
      <c r="E563" s="2"/>
      <c r="F563" s="111"/>
      <c r="G563" s="111"/>
    </row>
    <row r="564" spans="1:7" x14ac:dyDescent="0.25">
      <c r="A564" s="285"/>
      <c r="B564" s="286"/>
      <c r="C564" s="286"/>
      <c r="D564" s="290"/>
      <c r="E564" s="2"/>
      <c r="F564" s="111"/>
      <c r="G564" s="111"/>
    </row>
    <row r="565" spans="1:7" x14ac:dyDescent="0.25">
      <c r="A565" s="285">
        <v>0</v>
      </c>
      <c r="B565" s="286"/>
      <c r="C565" s="286"/>
      <c r="D565" s="290"/>
      <c r="E565" s="2"/>
      <c r="F565" s="111"/>
      <c r="G565" s="111"/>
    </row>
    <row r="566" spans="1:7" x14ac:dyDescent="0.25">
      <c r="A566" s="285">
        <v>1</v>
      </c>
      <c r="B566" s="286"/>
      <c r="C566" s="286"/>
      <c r="D566" s="290"/>
      <c r="E566" s="2"/>
      <c r="F566" s="111"/>
      <c r="G566" s="111"/>
    </row>
    <row r="567" spans="1:7" x14ac:dyDescent="0.25">
      <c r="A567" s="285">
        <v>2</v>
      </c>
      <c r="B567" s="286"/>
      <c r="C567" s="286"/>
      <c r="D567" s="290"/>
      <c r="E567" s="2"/>
      <c r="F567" s="111"/>
      <c r="G567" s="111"/>
    </row>
    <row r="568" spans="1:7" x14ac:dyDescent="0.25">
      <c r="A568" s="285"/>
      <c r="B568" s="286"/>
      <c r="C568" s="286"/>
      <c r="D568" s="290"/>
      <c r="E568" s="2"/>
      <c r="F568" s="111"/>
      <c r="G568" s="111"/>
    </row>
    <row r="569" spans="1:7" x14ac:dyDescent="0.25">
      <c r="A569" s="2"/>
      <c r="B569" s="111"/>
      <c r="C569" s="111"/>
      <c r="D569" s="297"/>
      <c r="E569" s="2"/>
      <c r="F569" s="111"/>
      <c r="G569" s="111"/>
    </row>
    <row r="570" spans="1:7" x14ac:dyDescent="0.25">
      <c r="A570" s="2"/>
      <c r="B570" s="111"/>
      <c r="C570" s="111"/>
      <c r="D570" s="297"/>
      <c r="E570" s="2"/>
      <c r="F570" s="111"/>
      <c r="G570" s="111"/>
    </row>
    <row r="571" spans="1:7" x14ac:dyDescent="0.25">
      <c r="A571" s="2"/>
      <c r="B571" s="111"/>
      <c r="C571" s="111"/>
      <c r="D571" s="297"/>
      <c r="E571" s="2"/>
      <c r="F571" s="111"/>
      <c r="G571" s="111"/>
    </row>
    <row r="572" spans="1:7" x14ac:dyDescent="0.25">
      <c r="A572" s="2"/>
      <c r="B572" s="111"/>
      <c r="C572" s="111"/>
      <c r="D572" s="297"/>
      <c r="E572" s="2"/>
      <c r="F572" s="111"/>
      <c r="G572" s="111"/>
    </row>
    <row r="573" spans="1:7" x14ac:dyDescent="0.25">
      <c r="A573" s="2"/>
      <c r="B573" s="111"/>
      <c r="C573" s="111"/>
      <c r="D573" s="297"/>
      <c r="E573" s="2"/>
      <c r="F573" s="111"/>
      <c r="G573" s="111"/>
    </row>
    <row r="574" spans="1:7" x14ac:dyDescent="0.25">
      <c r="A574" s="2"/>
      <c r="B574" s="111"/>
      <c r="C574" s="111"/>
      <c r="D574" s="297"/>
      <c r="E574" s="2"/>
      <c r="F574" s="111"/>
      <c r="G574" s="111"/>
    </row>
    <row r="575" spans="1:7" x14ac:dyDescent="0.25">
      <c r="A575" s="228"/>
      <c r="B575" s="231"/>
      <c r="C575" s="231"/>
      <c r="D575" s="237"/>
      <c r="E575" s="228"/>
      <c r="F575" s="231"/>
    </row>
    <row r="576" spans="1:7" x14ac:dyDescent="0.25">
      <c r="A576" s="228"/>
      <c r="B576" s="231"/>
      <c r="C576" s="231"/>
      <c r="D576" s="237"/>
      <c r="E576" s="228"/>
      <c r="F576" s="231"/>
    </row>
  </sheetData>
  <sheetProtection algorithmName="SHA-512" hashValue="qPcaYh8RK7YQCoZpgcUqLv9eUpTJ3YXErFAbZ2pHtchVRyOa6NDfdZkuRNkJYctfJhCDHYTpIaWRjhGn5ChLNw==" saltValue="f9qUPUmhaY+TFzczcnohkg==" spinCount="100000" sheet="1" objects="1" scenarios="1"/>
  <protectedRanges>
    <protectedRange sqref="G26:G533" name="Range2"/>
    <protectedRange sqref="D26:D533" name="Range1"/>
  </protectedRanges>
  <autoFilter ref="A3:G537">
    <filterColumn colId="0">
      <colorFilter dxfId="1"/>
    </filterColumn>
  </autoFilter>
  <mergeCells count="28">
    <mergeCell ref="B529:G529"/>
    <mergeCell ref="B168:G168"/>
    <mergeCell ref="A1:G1"/>
    <mergeCell ref="A2:G2"/>
    <mergeCell ref="B4:G4"/>
    <mergeCell ref="B80:G80"/>
    <mergeCell ref="B111:G111"/>
    <mergeCell ref="B471:G471"/>
    <mergeCell ref="B475:G475"/>
    <mergeCell ref="B499:G499"/>
    <mergeCell ref="B514:G514"/>
    <mergeCell ref="B522:G522"/>
    <mergeCell ref="A540:C540"/>
    <mergeCell ref="B542:C542"/>
    <mergeCell ref="B25:G25"/>
    <mergeCell ref="B81:G81"/>
    <mergeCell ref="B123:G123"/>
    <mergeCell ref="B153:G153"/>
    <mergeCell ref="B211:G211"/>
    <mergeCell ref="B272:G272"/>
    <mergeCell ref="B341:G341"/>
    <mergeCell ref="B458:G458"/>
    <mergeCell ref="B250:G250"/>
    <mergeCell ref="B340:G340"/>
    <mergeCell ref="B440:G440"/>
    <mergeCell ref="B465:G465"/>
    <mergeCell ref="B513:G513"/>
    <mergeCell ref="B535:G535"/>
  </mergeCells>
  <dataValidations count="4">
    <dataValidation type="list" allowBlank="1" showInputMessage="1" showErrorMessage="1" error="Re-enter 0,1 or 2" sqref="D441:D464 D514:D533 D466:D512 D341:D439 D251:D339 D154:D167 D26:D79 D82:D110 D112:D122 D124:D152 D169:D210 D212:D249">
      <formula1>$A$565:$A$567</formula1>
    </dataValidation>
    <dataValidation type="list" allowBlank="1" showInputMessage="1" showErrorMessage="1" sqref="A551:A553">
      <formula1>$A$551:$A$553</formula1>
    </dataValidation>
    <dataValidation type="list" allowBlank="1" showInputMessage="1" showErrorMessage="1" error="Re-enter 0,1 or 2" sqref="D557:D1048576 F560 D534:D555 D5:D24 D2:D3">
      <formula1>"0"</formula1>
    </dataValidation>
    <dataValidation type="list" allowBlank="1" showInputMessage="1" showErrorMessage="1" error="Please put only 0, 1 or 2" sqref="D1">
      <formula1>$G$529:$G$531</formula1>
    </dataValidation>
  </dataValidations>
  <pageMargins left="0.7" right="0.7" top="0.75" bottom="0.75" header="0.3" footer="0.3"/>
  <pageSetup scale="5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C000"/>
  </sheetPr>
  <dimension ref="A1:N579"/>
  <sheetViews>
    <sheetView view="pageBreakPreview" zoomScale="80" zoomScaleNormal="100" zoomScaleSheetLayoutView="80" workbookViewId="0">
      <selection activeCell="Q24" sqref="Q24"/>
    </sheetView>
  </sheetViews>
  <sheetFormatPr defaultColWidth="8.85546875" defaultRowHeight="15" x14ac:dyDescent="0.25"/>
  <cols>
    <col min="1" max="1" width="16.7109375" customWidth="1"/>
    <col min="2" max="2" width="37" style="15" customWidth="1"/>
    <col min="3" max="3" width="28.28515625" customWidth="1"/>
    <col min="4" max="4" width="12.7109375" style="267" customWidth="1"/>
    <col min="5" max="5" width="12.140625" customWidth="1"/>
    <col min="6" max="6" width="26.5703125" customWidth="1"/>
    <col min="7" max="7" width="22.140625" style="228" customWidth="1"/>
    <col min="8" max="8" width="6.7109375" style="293" hidden="1" customWidth="1"/>
    <col min="9" max="9" width="6.85546875" style="293" hidden="1" customWidth="1"/>
    <col min="10" max="10" width="8.85546875" style="113" hidden="1" customWidth="1"/>
    <col min="11" max="11" width="0" style="113" hidden="1" customWidth="1"/>
    <col min="12" max="14" width="8.85546875" style="113"/>
    <col min="15" max="16384" width="8.85546875" style="114"/>
  </cols>
  <sheetData>
    <row r="1" spans="1:14" ht="27" customHeight="1" x14ac:dyDescent="0.25">
      <c r="A1" s="376" t="s">
        <v>2648</v>
      </c>
      <c r="B1" s="376"/>
      <c r="C1" s="376"/>
      <c r="D1" s="376"/>
      <c r="E1" s="376"/>
      <c r="F1" s="376"/>
      <c r="G1" s="377"/>
    </row>
    <row r="2" spans="1:14" ht="21" x14ac:dyDescent="0.25">
      <c r="A2" s="396" t="s">
        <v>2643</v>
      </c>
      <c r="B2" s="396"/>
      <c r="C2" s="396"/>
      <c r="D2" s="396"/>
      <c r="E2" s="396"/>
      <c r="F2" s="396"/>
      <c r="G2" s="377"/>
    </row>
    <row r="3" spans="1:14" ht="30" x14ac:dyDescent="0.25">
      <c r="A3" s="3" t="s">
        <v>0</v>
      </c>
      <c r="B3" s="3" t="s">
        <v>1</v>
      </c>
      <c r="C3" s="4" t="s">
        <v>2</v>
      </c>
      <c r="D3" s="4" t="s">
        <v>3</v>
      </c>
      <c r="E3" s="5" t="s">
        <v>4</v>
      </c>
      <c r="F3" s="4" t="s">
        <v>5</v>
      </c>
      <c r="G3" s="5" t="s">
        <v>6</v>
      </c>
    </row>
    <row r="4" spans="1:14" ht="18.75" x14ac:dyDescent="0.25">
      <c r="A4" s="243"/>
      <c r="B4" s="413" t="s">
        <v>7</v>
      </c>
      <c r="C4" s="414"/>
      <c r="D4" s="414"/>
      <c r="E4" s="414"/>
      <c r="F4" s="414"/>
      <c r="G4" s="365"/>
      <c r="H4" s="293">
        <f>H5+H11+H17+H31</f>
        <v>12</v>
      </c>
      <c r="I4" s="293">
        <f>I5+I11+I17+I31</f>
        <v>12</v>
      </c>
    </row>
    <row r="5" spans="1:14" ht="36.950000000000003" hidden="1" customHeight="1" x14ac:dyDescent="0.25">
      <c r="A5" s="268" t="s">
        <v>8</v>
      </c>
      <c r="B5" s="354" t="s">
        <v>9</v>
      </c>
      <c r="C5" s="355"/>
      <c r="D5" s="355"/>
      <c r="E5" s="355"/>
      <c r="F5" s="355"/>
      <c r="G5" s="356"/>
      <c r="H5" s="273">
        <f>SUM(D6:D10)</f>
        <v>0</v>
      </c>
      <c r="I5" s="273">
        <f>COUNT(D6:D10)*2</f>
        <v>0</v>
      </c>
      <c r="J5" s="114"/>
      <c r="K5" s="114"/>
      <c r="L5" s="114"/>
      <c r="M5" s="114"/>
      <c r="N5" s="114"/>
    </row>
    <row r="6" spans="1:14" customFormat="1" ht="31.5" hidden="1" x14ac:dyDescent="0.25">
      <c r="A6" s="16" t="s">
        <v>10</v>
      </c>
      <c r="B6" s="7" t="s">
        <v>11</v>
      </c>
      <c r="C6" s="8"/>
      <c r="D6" s="8"/>
      <c r="E6" s="8"/>
      <c r="F6" s="8"/>
      <c r="G6" s="8"/>
    </row>
    <row r="7" spans="1:14" customFormat="1" ht="31.5" hidden="1" x14ac:dyDescent="0.25">
      <c r="A7" s="16" t="s">
        <v>12</v>
      </c>
      <c r="B7" s="7" t="s">
        <v>13</v>
      </c>
      <c r="C7" s="8"/>
      <c r="D7" s="8"/>
      <c r="E7" s="8"/>
      <c r="F7" s="8"/>
      <c r="G7" s="8"/>
    </row>
    <row r="8" spans="1:14" customFormat="1" ht="31.5" hidden="1" x14ac:dyDescent="0.25">
      <c r="A8" s="16" t="s">
        <v>14</v>
      </c>
      <c r="B8" s="7" t="s">
        <v>15</v>
      </c>
      <c r="C8" s="8"/>
      <c r="D8" s="8"/>
      <c r="E8" s="8"/>
      <c r="F8" s="8"/>
      <c r="G8" s="8"/>
    </row>
    <row r="9" spans="1:14" customFormat="1" ht="31.5" hidden="1" x14ac:dyDescent="0.25">
      <c r="A9" s="16" t="s">
        <v>16</v>
      </c>
      <c r="B9" s="7" t="s">
        <v>17</v>
      </c>
      <c r="C9" s="8"/>
      <c r="D9" s="8"/>
      <c r="E9" s="8"/>
      <c r="F9" s="8"/>
      <c r="G9" s="8"/>
    </row>
    <row r="10" spans="1:14" customFormat="1" ht="63" hidden="1" x14ac:dyDescent="0.25">
      <c r="A10" s="16" t="s">
        <v>20</v>
      </c>
      <c r="B10" s="14" t="s">
        <v>21</v>
      </c>
      <c r="C10" s="8"/>
      <c r="D10" s="8"/>
      <c r="E10" s="8"/>
      <c r="F10" s="8"/>
      <c r="G10" s="8"/>
    </row>
    <row r="11" spans="1:14" customFormat="1" ht="18.75" hidden="1" x14ac:dyDescent="0.25">
      <c r="A11" s="268" t="s">
        <v>22</v>
      </c>
      <c r="B11" s="354" t="s">
        <v>23</v>
      </c>
      <c r="C11" s="355"/>
      <c r="D11" s="355"/>
      <c r="E11" s="355"/>
      <c r="F11" s="355"/>
      <c r="G11" s="378"/>
      <c r="H11" s="273">
        <f>SUM(D12:D16)</f>
        <v>0</v>
      </c>
      <c r="I11" s="273">
        <f>SUM(E12:E16)*2</f>
        <v>0</v>
      </c>
    </row>
    <row r="12" spans="1:14" customFormat="1" ht="31.5" hidden="1" x14ac:dyDescent="0.25">
      <c r="A12" s="16" t="s">
        <v>24</v>
      </c>
      <c r="B12" s="7" t="s">
        <v>25</v>
      </c>
      <c r="C12" s="8"/>
      <c r="D12" s="8"/>
      <c r="E12" s="8"/>
      <c r="F12" s="8"/>
      <c r="G12" s="8"/>
    </row>
    <row r="13" spans="1:14" customFormat="1" ht="31.5" hidden="1" x14ac:dyDescent="0.25">
      <c r="A13" s="16" t="s">
        <v>26</v>
      </c>
      <c r="B13" s="7" t="s">
        <v>27</v>
      </c>
      <c r="C13" s="8"/>
      <c r="D13" s="8"/>
      <c r="E13" s="8"/>
      <c r="F13" s="8"/>
      <c r="G13" s="8"/>
    </row>
    <row r="14" spans="1:14" customFormat="1" ht="31.5" hidden="1" x14ac:dyDescent="0.25">
      <c r="A14" s="16" t="s">
        <v>35</v>
      </c>
      <c r="B14" s="7" t="s">
        <v>36</v>
      </c>
      <c r="C14" s="8"/>
      <c r="D14" s="8"/>
      <c r="E14" s="8"/>
      <c r="F14" s="8"/>
      <c r="G14" s="8"/>
    </row>
    <row r="15" spans="1:14" customFormat="1" ht="31.5" hidden="1" x14ac:dyDescent="0.25">
      <c r="A15" s="16" t="s">
        <v>39</v>
      </c>
      <c r="B15" s="7" t="s">
        <v>40</v>
      </c>
      <c r="C15" s="8"/>
      <c r="D15" s="8"/>
      <c r="E15" s="8"/>
      <c r="F15" s="8"/>
      <c r="G15" s="8"/>
    </row>
    <row r="16" spans="1:14" customFormat="1" ht="31.5" hidden="1" x14ac:dyDescent="0.25">
      <c r="A16" s="16" t="s">
        <v>41</v>
      </c>
      <c r="B16" s="7" t="s">
        <v>42</v>
      </c>
      <c r="C16" s="8"/>
      <c r="D16" s="8"/>
      <c r="E16" s="8"/>
      <c r="F16" s="8"/>
      <c r="G16" s="8"/>
    </row>
    <row r="17" spans="1:14" customFormat="1" ht="18.75" x14ac:dyDescent="0.25">
      <c r="A17" s="262" t="s">
        <v>43</v>
      </c>
      <c r="B17" s="354" t="s">
        <v>44</v>
      </c>
      <c r="C17" s="355"/>
      <c r="D17" s="355"/>
      <c r="E17" s="355"/>
      <c r="F17" s="355"/>
      <c r="G17" s="378"/>
      <c r="H17" s="293">
        <f>SUM(D18:D30)</f>
        <v>12</v>
      </c>
      <c r="I17" s="293">
        <f>COUNT(D18:D30)*2</f>
        <v>12</v>
      </c>
      <c r="J17" s="2"/>
      <c r="K17" s="2"/>
      <c r="L17" s="2"/>
      <c r="M17" s="2"/>
      <c r="N17" s="2"/>
    </row>
    <row r="18" spans="1:14" customFormat="1" ht="31.5" hidden="1" x14ac:dyDescent="0.25">
      <c r="A18" s="16" t="s">
        <v>45</v>
      </c>
      <c r="B18" s="7" t="s">
        <v>46</v>
      </c>
      <c r="C18" s="8"/>
      <c r="D18" s="8"/>
      <c r="E18" s="8"/>
      <c r="F18" s="8"/>
      <c r="G18" s="8"/>
    </row>
    <row r="19" spans="1:14" customFormat="1" ht="31.5" hidden="1" x14ac:dyDescent="0.25">
      <c r="A19" s="16" t="s">
        <v>48</v>
      </c>
      <c r="B19" s="7" t="s">
        <v>49</v>
      </c>
      <c r="C19" s="8"/>
      <c r="D19" s="8"/>
      <c r="E19" s="8"/>
      <c r="F19" s="8"/>
      <c r="G19" s="8"/>
    </row>
    <row r="20" spans="1:14" customFormat="1" ht="31.5" hidden="1" x14ac:dyDescent="0.25">
      <c r="A20" s="16" t="s">
        <v>50</v>
      </c>
      <c r="B20" s="7" t="s">
        <v>51</v>
      </c>
      <c r="C20" s="8"/>
      <c r="D20" s="8"/>
      <c r="E20" s="8"/>
      <c r="F20" s="8"/>
      <c r="G20" s="8"/>
    </row>
    <row r="21" spans="1:14" customFormat="1" ht="31.5" hidden="1" x14ac:dyDescent="0.25">
      <c r="A21" s="16" t="s">
        <v>52</v>
      </c>
      <c r="B21" s="7" t="s">
        <v>53</v>
      </c>
      <c r="C21" s="8"/>
      <c r="D21" s="8"/>
      <c r="E21" s="8"/>
      <c r="F21" s="8"/>
      <c r="G21" s="8"/>
    </row>
    <row r="22" spans="1:14" ht="31.5" hidden="1" x14ac:dyDescent="0.25">
      <c r="A22" s="270" t="s">
        <v>54</v>
      </c>
      <c r="B22" s="26" t="s">
        <v>55</v>
      </c>
      <c r="C22" s="27" t="s">
        <v>955</v>
      </c>
      <c r="D22" s="116"/>
      <c r="E22" s="27" t="s">
        <v>205</v>
      </c>
      <c r="F22" s="27"/>
      <c r="G22" s="117"/>
      <c r="H22" s="113"/>
      <c r="I22" s="113"/>
      <c r="J22" s="114"/>
      <c r="K22" s="114"/>
      <c r="L22" s="114"/>
      <c r="M22" s="114"/>
      <c r="N22" s="114"/>
    </row>
    <row r="23" spans="1:14" s="272" customFormat="1" ht="75" x14ac:dyDescent="0.25">
      <c r="A23" s="243" t="s">
        <v>56</v>
      </c>
      <c r="B23" s="7" t="s">
        <v>57</v>
      </c>
      <c r="C23" s="8" t="s">
        <v>956</v>
      </c>
      <c r="D23" s="68">
        <v>2</v>
      </c>
      <c r="E23" s="8" t="s">
        <v>205</v>
      </c>
      <c r="F23" s="8" t="s">
        <v>957</v>
      </c>
      <c r="G23" s="230"/>
      <c r="H23" s="294"/>
      <c r="I23" s="294"/>
      <c r="J23" s="295"/>
      <c r="K23" s="295"/>
      <c r="L23" s="295"/>
      <c r="M23" s="295"/>
      <c r="N23" s="295"/>
    </row>
    <row r="24" spans="1:14" ht="60" x14ac:dyDescent="0.25">
      <c r="A24" s="263"/>
      <c r="B24" s="222"/>
      <c r="C24" s="134" t="s">
        <v>958</v>
      </c>
      <c r="D24" s="271">
        <v>2</v>
      </c>
      <c r="E24" s="132" t="s">
        <v>205</v>
      </c>
      <c r="F24" s="134" t="s">
        <v>959</v>
      </c>
      <c r="G24" s="241"/>
    </row>
    <row r="25" spans="1:14" ht="30" x14ac:dyDescent="0.25">
      <c r="A25" s="243"/>
      <c r="B25" s="7"/>
      <c r="C25" s="8" t="s">
        <v>960</v>
      </c>
      <c r="D25" s="68">
        <v>2</v>
      </c>
      <c r="E25" s="27" t="s">
        <v>205</v>
      </c>
      <c r="F25" s="8" t="s">
        <v>961</v>
      </c>
      <c r="G25" s="241"/>
    </row>
    <row r="26" spans="1:14" ht="60" x14ac:dyDescent="0.25">
      <c r="A26" s="243"/>
      <c r="B26" s="7"/>
      <c r="C26" s="8" t="s">
        <v>962</v>
      </c>
      <c r="D26" s="68">
        <v>2</v>
      </c>
      <c r="E26" s="27" t="s">
        <v>205</v>
      </c>
      <c r="F26" s="8" t="s">
        <v>963</v>
      </c>
      <c r="G26" s="241"/>
    </row>
    <row r="27" spans="1:14" ht="30" hidden="1" x14ac:dyDescent="0.25">
      <c r="A27" s="115"/>
      <c r="B27" s="7"/>
      <c r="C27" s="8" t="s">
        <v>964</v>
      </c>
      <c r="D27" s="68"/>
      <c r="E27" s="27" t="s">
        <v>205</v>
      </c>
      <c r="F27" s="8"/>
      <c r="G27" s="118"/>
      <c r="H27" s="113"/>
      <c r="I27" s="113"/>
      <c r="J27" s="114"/>
      <c r="K27" s="114"/>
      <c r="L27" s="114"/>
      <c r="M27" s="114"/>
      <c r="N27" s="114"/>
    </row>
    <row r="28" spans="1:14" ht="30" x14ac:dyDescent="0.25">
      <c r="A28" s="243" t="s">
        <v>58</v>
      </c>
      <c r="B28" s="7" t="s">
        <v>59</v>
      </c>
      <c r="C28" s="8" t="s">
        <v>965</v>
      </c>
      <c r="D28" s="68">
        <v>2</v>
      </c>
      <c r="E28" s="27" t="s">
        <v>205</v>
      </c>
      <c r="F28" s="8"/>
      <c r="G28" s="230"/>
    </row>
    <row r="29" spans="1:14" ht="18.75" x14ac:dyDescent="0.25">
      <c r="A29" s="263"/>
      <c r="B29" s="7"/>
      <c r="C29" s="8" t="s">
        <v>966</v>
      </c>
      <c r="D29" s="68">
        <v>2</v>
      </c>
      <c r="E29" s="27" t="s">
        <v>205</v>
      </c>
      <c r="F29" s="8"/>
      <c r="G29" s="230"/>
    </row>
    <row r="30" spans="1:14" ht="30" hidden="1" x14ac:dyDescent="0.25">
      <c r="A30" s="119"/>
      <c r="B30" s="7"/>
      <c r="C30" s="8" t="s">
        <v>967</v>
      </c>
      <c r="D30" s="68"/>
      <c r="E30" s="27" t="s">
        <v>205</v>
      </c>
      <c r="F30" s="8"/>
      <c r="G30" s="13" t="s">
        <v>968</v>
      </c>
      <c r="H30" s="113"/>
      <c r="I30" s="113"/>
      <c r="J30" s="114"/>
      <c r="K30" s="114"/>
      <c r="L30" s="114"/>
      <c r="M30" s="114"/>
      <c r="N30" s="114"/>
    </row>
    <row r="31" spans="1:14" customFormat="1" ht="18.75" hidden="1" x14ac:dyDescent="0.25">
      <c r="A31" s="269" t="s">
        <v>60</v>
      </c>
      <c r="B31" s="420" t="s">
        <v>61</v>
      </c>
      <c r="C31" s="421"/>
      <c r="D31" s="421"/>
      <c r="E31" s="421"/>
      <c r="F31" s="421"/>
      <c r="G31" s="422"/>
      <c r="H31">
        <f>SUM(D32:D46)</f>
        <v>0</v>
      </c>
      <c r="I31">
        <f>SUM(D32:D46)*2</f>
        <v>0</v>
      </c>
    </row>
    <row r="32" spans="1:14" customFormat="1" ht="63" hidden="1" x14ac:dyDescent="0.25">
      <c r="A32" s="16" t="s">
        <v>62</v>
      </c>
      <c r="B32" s="31" t="s">
        <v>63</v>
      </c>
      <c r="C32" s="8"/>
      <c r="D32" s="8"/>
      <c r="E32" s="8"/>
      <c r="F32" s="8"/>
      <c r="G32" s="8"/>
    </row>
    <row r="33" spans="1:9" customFormat="1" ht="63" hidden="1" x14ac:dyDescent="0.25">
      <c r="A33" s="16" t="s">
        <v>64</v>
      </c>
      <c r="B33" s="31" t="s">
        <v>65</v>
      </c>
      <c r="C33" s="8"/>
      <c r="D33" s="8"/>
      <c r="E33" s="8"/>
      <c r="F33" s="8"/>
      <c r="G33" s="8"/>
    </row>
    <row r="34" spans="1:9" customFormat="1" ht="63" hidden="1" x14ac:dyDescent="0.25">
      <c r="A34" s="16" t="s">
        <v>66</v>
      </c>
      <c r="B34" s="31" t="s">
        <v>67</v>
      </c>
      <c r="C34" s="8"/>
      <c r="D34" s="8"/>
      <c r="E34" s="8"/>
      <c r="F34" s="8"/>
      <c r="G34" s="8"/>
    </row>
    <row r="35" spans="1:9" customFormat="1" ht="47.25" hidden="1" x14ac:dyDescent="0.25">
      <c r="A35" s="16" t="s">
        <v>68</v>
      </c>
      <c r="B35" s="31" t="s">
        <v>69</v>
      </c>
      <c r="C35" s="8"/>
      <c r="D35" s="8"/>
      <c r="E35" s="8"/>
      <c r="F35" s="8"/>
      <c r="G35" s="8"/>
    </row>
    <row r="36" spans="1:9" customFormat="1" ht="63" hidden="1" x14ac:dyDescent="0.25">
      <c r="A36" s="16" t="s">
        <v>70</v>
      </c>
      <c r="B36" s="31" t="s">
        <v>71</v>
      </c>
      <c r="C36" s="8"/>
      <c r="D36" s="8"/>
      <c r="E36" s="8"/>
      <c r="F36" s="8"/>
      <c r="G36" s="8"/>
    </row>
    <row r="37" spans="1:9" customFormat="1" ht="47.25" hidden="1" x14ac:dyDescent="0.25">
      <c r="A37" s="16" t="s">
        <v>72</v>
      </c>
      <c r="B37" s="31" t="s">
        <v>73</v>
      </c>
      <c r="C37" s="8"/>
      <c r="D37" s="8"/>
      <c r="E37" s="8"/>
      <c r="F37" s="8"/>
      <c r="G37" s="8"/>
    </row>
    <row r="38" spans="1:9" customFormat="1" ht="63" hidden="1" x14ac:dyDescent="0.25">
      <c r="A38" s="16" t="s">
        <v>74</v>
      </c>
      <c r="B38" s="31" t="s">
        <v>75</v>
      </c>
      <c r="C38" s="8"/>
      <c r="D38" s="8"/>
      <c r="E38" s="8"/>
      <c r="F38" s="8"/>
      <c r="G38" s="8"/>
    </row>
    <row r="39" spans="1:9" customFormat="1" ht="94.5" hidden="1" x14ac:dyDescent="0.25">
      <c r="A39" s="16" t="s">
        <v>76</v>
      </c>
      <c r="B39" s="31" t="s">
        <v>77</v>
      </c>
      <c r="C39" s="8"/>
      <c r="D39" s="8"/>
      <c r="E39" s="8"/>
      <c r="F39" s="8"/>
      <c r="G39" s="8"/>
    </row>
    <row r="40" spans="1:9" customFormat="1" ht="63" hidden="1" x14ac:dyDescent="0.25">
      <c r="A40" s="16" t="s">
        <v>78</v>
      </c>
      <c r="B40" s="31" t="s">
        <v>79</v>
      </c>
      <c r="C40" s="8"/>
      <c r="D40" s="8"/>
      <c r="E40" s="8"/>
      <c r="F40" s="8"/>
      <c r="G40" s="8"/>
    </row>
    <row r="41" spans="1:9" customFormat="1" ht="63" hidden="1" x14ac:dyDescent="0.25">
      <c r="A41" s="16" t="s">
        <v>80</v>
      </c>
      <c r="B41" s="31" t="s">
        <v>81</v>
      </c>
      <c r="C41" s="8"/>
      <c r="D41" s="8"/>
      <c r="E41" s="8"/>
      <c r="F41" s="8"/>
      <c r="G41" s="8"/>
    </row>
    <row r="42" spans="1:9" customFormat="1" ht="31.5" hidden="1" x14ac:dyDescent="0.25">
      <c r="A42" s="16" t="s">
        <v>82</v>
      </c>
      <c r="B42" s="31" t="s">
        <v>83</v>
      </c>
      <c r="C42" s="8"/>
      <c r="D42" s="8"/>
      <c r="E42" s="8"/>
      <c r="F42" s="8"/>
      <c r="G42" s="8"/>
    </row>
    <row r="43" spans="1:9" customFormat="1" ht="47.25" hidden="1" x14ac:dyDescent="0.25">
      <c r="A43" s="16" t="s">
        <v>84</v>
      </c>
      <c r="B43" s="31" t="s">
        <v>85</v>
      </c>
      <c r="C43" s="8"/>
      <c r="D43" s="8"/>
      <c r="E43" s="8"/>
      <c r="F43" s="8"/>
      <c r="G43" s="8"/>
    </row>
    <row r="44" spans="1:9" customFormat="1" ht="47.25" hidden="1" x14ac:dyDescent="0.25">
      <c r="A44" s="16" t="s">
        <v>86</v>
      </c>
      <c r="B44" s="31" t="s">
        <v>87</v>
      </c>
      <c r="C44" s="8"/>
      <c r="D44" s="8"/>
      <c r="E44" s="8"/>
      <c r="F44" s="8"/>
      <c r="G44" s="8"/>
    </row>
    <row r="45" spans="1:9" customFormat="1" ht="47.25" hidden="1" x14ac:dyDescent="0.25">
      <c r="A45" s="16" t="s">
        <v>88</v>
      </c>
      <c r="B45" s="31" t="s">
        <v>89</v>
      </c>
      <c r="C45" s="8"/>
      <c r="D45" s="8"/>
      <c r="E45" s="8"/>
      <c r="F45" s="8"/>
      <c r="G45" s="8"/>
    </row>
    <row r="46" spans="1:9" customFormat="1" ht="45" hidden="1" x14ac:dyDescent="0.25">
      <c r="A46" s="16" t="s">
        <v>90</v>
      </c>
      <c r="B46" s="11" t="s">
        <v>91</v>
      </c>
      <c r="C46" s="8"/>
      <c r="D46" s="8"/>
      <c r="E46" s="8"/>
      <c r="F46" s="8"/>
      <c r="G46" s="8"/>
    </row>
    <row r="47" spans="1:9" ht="18.75" x14ac:dyDescent="0.25">
      <c r="A47" s="262"/>
      <c r="B47" s="413" t="s">
        <v>92</v>
      </c>
      <c r="C47" s="414"/>
      <c r="D47" s="414"/>
      <c r="E47" s="414"/>
      <c r="F47" s="414"/>
      <c r="G47" s="365"/>
      <c r="H47" s="293">
        <f>H48+H69+H79+H84</f>
        <v>30</v>
      </c>
      <c r="I47" s="293">
        <f>I48+I69+I79+I84</f>
        <v>30</v>
      </c>
    </row>
    <row r="48" spans="1:9" ht="36.950000000000003" customHeight="1" x14ac:dyDescent="0.25">
      <c r="A48" s="262" t="s">
        <v>93</v>
      </c>
      <c r="B48" s="354" t="s">
        <v>94</v>
      </c>
      <c r="C48" s="355"/>
      <c r="D48" s="355"/>
      <c r="E48" s="355"/>
      <c r="F48" s="355"/>
      <c r="G48" s="356"/>
      <c r="H48" s="293">
        <f>SUM(D49:D68)</f>
        <v>18</v>
      </c>
      <c r="I48" s="293">
        <f>COUNT(D49:D68)*2</f>
        <v>18</v>
      </c>
    </row>
    <row r="49" spans="1:9" s="113" customFormat="1" ht="47.25" x14ac:dyDescent="0.25">
      <c r="A49" s="262" t="s">
        <v>95</v>
      </c>
      <c r="B49" s="32" t="s">
        <v>96</v>
      </c>
      <c r="C49" s="7" t="s">
        <v>969</v>
      </c>
      <c r="D49" s="68">
        <v>2</v>
      </c>
      <c r="E49" s="8" t="s">
        <v>100</v>
      </c>
      <c r="F49" s="8" t="s">
        <v>970</v>
      </c>
      <c r="G49" s="230"/>
      <c r="H49" s="293"/>
      <c r="I49" s="293"/>
    </row>
    <row r="50" spans="1:9" s="113" customFormat="1" ht="30" hidden="1" x14ac:dyDescent="0.25">
      <c r="A50" s="16"/>
      <c r="B50" s="8"/>
      <c r="C50" s="8" t="s">
        <v>971</v>
      </c>
      <c r="D50" s="68"/>
      <c r="E50" s="8" t="s">
        <v>100</v>
      </c>
      <c r="F50"/>
      <c r="G50" s="13"/>
    </row>
    <row r="51" spans="1:9" s="113" customFormat="1" ht="47.25" x14ac:dyDescent="0.25">
      <c r="A51" s="262"/>
      <c r="B51" s="32"/>
      <c r="C51" s="7" t="s">
        <v>972</v>
      </c>
      <c r="D51" s="68">
        <v>2</v>
      </c>
      <c r="E51" s="8" t="s">
        <v>100</v>
      </c>
      <c r="F51" s="8" t="s">
        <v>973</v>
      </c>
      <c r="G51" s="230"/>
      <c r="H51" s="293"/>
      <c r="I51" s="293"/>
    </row>
    <row r="52" spans="1:9" s="113" customFormat="1" ht="45" hidden="1" x14ac:dyDescent="0.25">
      <c r="A52" s="16"/>
      <c r="B52" s="17"/>
      <c r="C52" s="18" t="s">
        <v>974</v>
      </c>
      <c r="D52" s="66"/>
      <c r="E52" s="18" t="s">
        <v>100</v>
      </c>
      <c r="F52" s="18"/>
      <c r="G52" s="21"/>
    </row>
    <row r="53" spans="1:9" s="113" customFormat="1" ht="30" x14ac:dyDescent="0.25">
      <c r="A53" s="262"/>
      <c r="B53" s="32"/>
      <c r="C53" s="8" t="s">
        <v>975</v>
      </c>
      <c r="D53" s="68">
        <v>2</v>
      </c>
      <c r="E53" s="8" t="s">
        <v>100</v>
      </c>
      <c r="F53" s="8" t="s">
        <v>976</v>
      </c>
      <c r="G53" s="230"/>
      <c r="H53" s="293"/>
      <c r="I53" s="293"/>
    </row>
    <row r="54" spans="1:9" s="113" customFormat="1" ht="47.25" x14ac:dyDescent="0.25">
      <c r="A54" s="262" t="s">
        <v>97</v>
      </c>
      <c r="B54" s="32" t="s">
        <v>98</v>
      </c>
      <c r="C54" s="120" t="s">
        <v>977</v>
      </c>
      <c r="D54" s="68">
        <v>2</v>
      </c>
      <c r="E54" s="8" t="s">
        <v>100</v>
      </c>
      <c r="F54" s="8"/>
      <c r="G54" s="230"/>
      <c r="H54" s="293"/>
      <c r="I54" s="293"/>
    </row>
    <row r="55" spans="1:9" s="113" customFormat="1" ht="90" x14ac:dyDescent="0.25">
      <c r="A55" s="262"/>
      <c r="B55" s="32"/>
      <c r="C55" s="35" t="s">
        <v>978</v>
      </c>
      <c r="D55" s="68">
        <v>2</v>
      </c>
      <c r="E55" s="8" t="s">
        <v>100</v>
      </c>
      <c r="F55" s="8" t="s">
        <v>979</v>
      </c>
      <c r="G55" s="230"/>
      <c r="H55" s="293"/>
      <c r="I55" s="293"/>
    </row>
    <row r="56" spans="1:9" s="113" customFormat="1" ht="45" hidden="1" x14ac:dyDescent="0.25">
      <c r="A56" s="16"/>
      <c r="B56" s="32"/>
      <c r="C56" s="11" t="s">
        <v>980</v>
      </c>
      <c r="D56" s="68"/>
      <c r="E56" s="8" t="s">
        <v>100</v>
      </c>
      <c r="F56" s="8" t="s">
        <v>981</v>
      </c>
      <c r="G56" s="13"/>
    </row>
    <row r="57" spans="1:9" s="113" customFormat="1" ht="75" x14ac:dyDescent="0.25">
      <c r="A57" s="262" t="s">
        <v>102</v>
      </c>
      <c r="B57" s="32" t="s">
        <v>103</v>
      </c>
      <c r="C57" s="121" t="s">
        <v>982</v>
      </c>
      <c r="D57" s="68">
        <v>2</v>
      </c>
      <c r="E57" s="8" t="s">
        <v>100</v>
      </c>
      <c r="F57" s="8" t="s">
        <v>983</v>
      </c>
      <c r="G57" s="230"/>
      <c r="H57" s="293"/>
      <c r="I57" s="293"/>
    </row>
    <row r="58" spans="1:9" s="113" customFormat="1" ht="45" hidden="1" x14ac:dyDescent="0.25">
      <c r="A58" s="16"/>
      <c r="B58" s="32"/>
      <c r="C58" s="8" t="s">
        <v>984</v>
      </c>
      <c r="D58" s="68"/>
      <c r="E58" s="8" t="s">
        <v>100</v>
      </c>
      <c r="F58" s="8"/>
      <c r="G58" s="13"/>
    </row>
    <row r="59" spans="1:9" s="113" customFormat="1" ht="45" hidden="1" x14ac:dyDescent="0.25">
      <c r="A59" s="16"/>
      <c r="B59" s="32"/>
      <c r="C59" s="8" t="s">
        <v>985</v>
      </c>
      <c r="D59" s="68"/>
      <c r="E59" s="8" t="s">
        <v>100</v>
      </c>
      <c r="F59" s="8"/>
      <c r="G59" s="13"/>
    </row>
    <row r="60" spans="1:9" customFormat="1" ht="63" hidden="1" x14ac:dyDescent="0.25">
      <c r="A60" s="16" t="s">
        <v>104</v>
      </c>
      <c r="B60" s="32" t="s">
        <v>105</v>
      </c>
      <c r="C60" s="8"/>
      <c r="D60" s="8"/>
      <c r="E60" s="8"/>
      <c r="F60" s="8"/>
      <c r="G60" s="8"/>
    </row>
    <row r="61" spans="1:9" s="113" customFormat="1" ht="47.25" hidden="1" x14ac:dyDescent="0.25">
      <c r="A61" s="16" t="s">
        <v>106</v>
      </c>
      <c r="B61" s="32" t="s">
        <v>107</v>
      </c>
      <c r="C61" s="8" t="s">
        <v>976</v>
      </c>
      <c r="D61" s="68"/>
      <c r="E61" s="8" t="s">
        <v>100</v>
      </c>
      <c r="F61" s="8"/>
      <c r="G61" s="13"/>
    </row>
    <row r="62" spans="1:9" customFormat="1" ht="47.25" hidden="1" x14ac:dyDescent="0.25">
      <c r="A62" s="16" t="s">
        <v>108</v>
      </c>
      <c r="B62" s="7" t="s">
        <v>109</v>
      </c>
      <c r="C62" s="8"/>
      <c r="D62" s="8"/>
      <c r="E62" s="8"/>
      <c r="F62" s="8"/>
      <c r="G62" s="8"/>
    </row>
    <row r="63" spans="1:9" s="113" customFormat="1" ht="60" hidden="1" x14ac:dyDescent="0.25">
      <c r="A63" s="16" t="s">
        <v>113</v>
      </c>
      <c r="B63" s="7" t="s">
        <v>114</v>
      </c>
      <c r="C63" s="8" t="s">
        <v>986</v>
      </c>
      <c r="D63" s="68"/>
      <c r="E63" s="8" t="s">
        <v>19</v>
      </c>
      <c r="F63" s="8"/>
      <c r="G63" s="13"/>
    </row>
    <row r="64" spans="1:9" s="113" customFormat="1" ht="60" x14ac:dyDescent="0.25">
      <c r="A64" s="262" t="s">
        <v>118</v>
      </c>
      <c r="B64" s="7" t="s">
        <v>119</v>
      </c>
      <c r="C64" s="8" t="s">
        <v>987</v>
      </c>
      <c r="D64" s="68">
        <v>2</v>
      </c>
      <c r="E64" s="8" t="s">
        <v>100</v>
      </c>
      <c r="F64" s="8"/>
      <c r="G64" s="230"/>
      <c r="H64" s="293"/>
      <c r="I64" s="293"/>
    </row>
    <row r="65" spans="1:14" ht="45" x14ac:dyDescent="0.25">
      <c r="A65" s="262"/>
      <c r="B65" s="7"/>
      <c r="C65" s="8" t="s">
        <v>988</v>
      </c>
      <c r="D65" s="68">
        <v>2</v>
      </c>
      <c r="E65" s="8" t="s">
        <v>205</v>
      </c>
      <c r="F65" s="8" t="s">
        <v>989</v>
      </c>
      <c r="G65" s="230"/>
    </row>
    <row r="66" spans="1:14" ht="30" hidden="1" x14ac:dyDescent="0.25">
      <c r="A66" s="16"/>
      <c r="B66" s="7"/>
      <c r="C66" s="8" t="s">
        <v>989</v>
      </c>
      <c r="D66" s="68"/>
      <c r="E66" s="8" t="s">
        <v>375</v>
      </c>
      <c r="F66" s="8"/>
      <c r="G66" s="13"/>
      <c r="H66" s="113"/>
      <c r="I66" s="113"/>
      <c r="J66" s="114"/>
      <c r="K66" s="114"/>
      <c r="L66" s="114"/>
      <c r="M66" s="114"/>
      <c r="N66" s="114"/>
    </row>
    <row r="67" spans="1:14" ht="30" x14ac:dyDescent="0.25">
      <c r="A67" s="262"/>
      <c r="B67" s="7"/>
      <c r="C67" s="8" t="s">
        <v>990</v>
      </c>
      <c r="D67" s="68">
        <v>2</v>
      </c>
      <c r="E67" s="8" t="s">
        <v>19</v>
      </c>
      <c r="F67" s="8" t="s">
        <v>991</v>
      </c>
      <c r="G67" s="230"/>
    </row>
    <row r="68" spans="1:14" ht="30" hidden="1" x14ac:dyDescent="0.25">
      <c r="A68" s="16"/>
      <c r="B68" s="7"/>
      <c r="C68" s="8" t="s">
        <v>991</v>
      </c>
      <c r="D68" s="68"/>
      <c r="E68" s="8" t="s">
        <v>375</v>
      </c>
      <c r="F68" s="8"/>
      <c r="G68" s="13"/>
      <c r="H68" s="113"/>
      <c r="I68" s="113"/>
      <c r="J68" s="114"/>
      <c r="K68" s="114"/>
      <c r="L68" s="114"/>
      <c r="M68" s="114"/>
      <c r="N68" s="114"/>
    </row>
    <row r="69" spans="1:14" ht="36.950000000000003" customHeight="1" x14ac:dyDescent="0.25">
      <c r="A69" s="262" t="s">
        <v>120</v>
      </c>
      <c r="B69" s="354" t="s">
        <v>121</v>
      </c>
      <c r="C69" s="355"/>
      <c r="D69" s="355"/>
      <c r="E69" s="355"/>
      <c r="F69" s="355"/>
      <c r="G69" s="356"/>
      <c r="H69" s="293">
        <f>SUM(D70:D78)</f>
        <v>6</v>
      </c>
      <c r="I69" s="293">
        <f>COUNT(D70:D78)*2</f>
        <v>6</v>
      </c>
    </row>
    <row r="70" spans="1:14" ht="31.5" x14ac:dyDescent="0.25">
      <c r="A70" s="262" t="s">
        <v>122</v>
      </c>
      <c r="B70" s="7" t="s">
        <v>123</v>
      </c>
      <c r="C70" s="8" t="s">
        <v>992</v>
      </c>
      <c r="D70" s="68">
        <v>2</v>
      </c>
      <c r="E70" s="8" t="s">
        <v>100</v>
      </c>
      <c r="F70" s="8"/>
      <c r="G70" s="230"/>
    </row>
    <row r="71" spans="1:14" ht="78.75" hidden="1" x14ac:dyDescent="0.25">
      <c r="A71" s="16" t="s">
        <v>128</v>
      </c>
      <c r="B71" s="7" t="s">
        <v>129</v>
      </c>
      <c r="C71" s="8" t="s">
        <v>993</v>
      </c>
      <c r="D71" s="68"/>
      <c r="E71" s="8" t="s">
        <v>125</v>
      </c>
      <c r="F71" s="8"/>
      <c r="G71" s="13"/>
      <c r="H71" s="113"/>
      <c r="I71" s="113"/>
      <c r="J71" s="114"/>
      <c r="K71" s="114"/>
      <c r="L71" s="114"/>
      <c r="M71" s="114"/>
      <c r="N71" s="114"/>
    </row>
    <row r="72" spans="1:14" ht="60" x14ac:dyDescent="0.25">
      <c r="A72" s="262" t="s">
        <v>130</v>
      </c>
      <c r="B72" s="7" t="s">
        <v>131</v>
      </c>
      <c r="C72" s="8" t="s">
        <v>994</v>
      </c>
      <c r="D72" s="68">
        <v>2</v>
      </c>
      <c r="E72" s="8" t="s">
        <v>100</v>
      </c>
      <c r="F72" s="8" t="s">
        <v>995</v>
      </c>
      <c r="G72" s="230"/>
    </row>
    <row r="73" spans="1:14" ht="30" hidden="1" x14ac:dyDescent="0.25">
      <c r="A73" s="16"/>
      <c r="B73" s="7"/>
      <c r="C73" s="8" t="s">
        <v>996</v>
      </c>
      <c r="D73" s="68"/>
      <c r="E73" s="8" t="s">
        <v>100</v>
      </c>
      <c r="F73" s="8"/>
      <c r="G73" s="13"/>
      <c r="H73" s="113"/>
      <c r="I73" s="113"/>
      <c r="J73" s="114"/>
      <c r="K73" s="114"/>
      <c r="L73" s="114"/>
      <c r="M73" s="114"/>
      <c r="N73" s="114"/>
    </row>
    <row r="74" spans="1:14" ht="45" hidden="1" x14ac:dyDescent="0.25">
      <c r="A74" s="16"/>
      <c r="B74" s="7"/>
      <c r="C74" s="8" t="s">
        <v>997</v>
      </c>
      <c r="D74" s="68"/>
      <c r="E74" s="8" t="s">
        <v>100</v>
      </c>
      <c r="F74" s="8"/>
      <c r="G74" s="13"/>
      <c r="H74" s="113"/>
      <c r="I74" s="113"/>
      <c r="J74" s="114"/>
      <c r="K74" s="114"/>
      <c r="L74" s="114"/>
      <c r="M74" s="114"/>
      <c r="N74" s="114"/>
    </row>
    <row r="75" spans="1:14" ht="60" hidden="1" x14ac:dyDescent="0.25">
      <c r="A75" s="16"/>
      <c r="B75" s="7"/>
      <c r="C75" s="8" t="s">
        <v>998</v>
      </c>
      <c r="D75" s="68"/>
      <c r="E75" s="8" t="s">
        <v>100</v>
      </c>
      <c r="F75" s="8"/>
      <c r="G75" s="13"/>
      <c r="H75" s="113"/>
      <c r="I75" s="113"/>
      <c r="J75" s="114"/>
      <c r="K75" s="114"/>
      <c r="L75" s="114"/>
      <c r="M75" s="114"/>
      <c r="N75" s="114"/>
    </row>
    <row r="76" spans="1:14" ht="30" x14ac:dyDescent="0.25">
      <c r="A76" s="262"/>
      <c r="B76" s="7"/>
      <c r="C76" s="8" t="s">
        <v>999</v>
      </c>
      <c r="D76" s="68">
        <v>2</v>
      </c>
      <c r="E76" s="8" t="s">
        <v>100</v>
      </c>
      <c r="F76" s="8"/>
      <c r="G76" s="230"/>
    </row>
    <row r="77" spans="1:14" ht="30" hidden="1" x14ac:dyDescent="0.25">
      <c r="A77" s="16"/>
      <c r="B77" s="17"/>
      <c r="C77" s="18" t="s">
        <v>1000</v>
      </c>
      <c r="D77" s="66"/>
      <c r="E77" s="18" t="s">
        <v>100</v>
      </c>
      <c r="F77" s="18"/>
      <c r="G77" s="21"/>
      <c r="H77" s="113"/>
      <c r="I77" s="113"/>
      <c r="J77" s="114"/>
      <c r="K77" s="114"/>
      <c r="L77" s="114"/>
      <c r="M77" s="114"/>
      <c r="N77" s="114"/>
    </row>
    <row r="78" spans="1:14" ht="47.25" hidden="1" x14ac:dyDescent="0.25">
      <c r="A78" s="16" t="s">
        <v>132</v>
      </c>
      <c r="B78" s="7" t="s">
        <v>133</v>
      </c>
      <c r="C78" s="8" t="s">
        <v>1001</v>
      </c>
      <c r="D78" s="68"/>
      <c r="E78" s="8" t="s">
        <v>125</v>
      </c>
      <c r="F78" s="8"/>
      <c r="G78" s="13"/>
      <c r="H78" s="113"/>
      <c r="I78" s="113"/>
      <c r="J78" s="114"/>
      <c r="K78" s="114"/>
      <c r="L78" s="114"/>
      <c r="M78" s="114"/>
      <c r="N78" s="114"/>
    </row>
    <row r="79" spans="1:14" ht="36.950000000000003" hidden="1" customHeight="1" x14ac:dyDescent="0.25">
      <c r="A79" s="268" t="s">
        <v>134</v>
      </c>
      <c r="B79" s="354" t="s">
        <v>135</v>
      </c>
      <c r="C79" s="355"/>
      <c r="D79" s="355"/>
      <c r="E79" s="355"/>
      <c r="F79" s="355"/>
      <c r="G79" s="356"/>
      <c r="H79" s="273">
        <f>SUM(D82:D83)</f>
        <v>0</v>
      </c>
      <c r="I79" s="273">
        <f>COUNT(D82:D83)*2</f>
        <v>0</v>
      </c>
      <c r="J79" s="114"/>
      <c r="K79" s="114"/>
      <c r="L79" s="114"/>
      <c r="M79" s="114"/>
      <c r="N79" s="114"/>
    </row>
    <row r="80" spans="1:14" customFormat="1" ht="31.5" hidden="1" x14ac:dyDescent="0.25">
      <c r="A80" s="16" t="s">
        <v>136</v>
      </c>
      <c r="B80" s="7" t="s">
        <v>137</v>
      </c>
      <c r="C80" s="8"/>
      <c r="D80" s="8"/>
      <c r="E80" s="8"/>
      <c r="F80" s="8"/>
      <c r="G80" s="8"/>
    </row>
    <row r="81" spans="1:14" customFormat="1" ht="47.25" hidden="1" x14ac:dyDescent="0.25">
      <c r="A81" s="16" t="s">
        <v>139</v>
      </c>
      <c r="B81" s="7" t="s">
        <v>140</v>
      </c>
      <c r="C81" s="8"/>
      <c r="D81" s="8"/>
      <c r="E81" s="8"/>
      <c r="F81" s="8"/>
      <c r="G81" s="8"/>
    </row>
    <row r="82" spans="1:14" ht="63" hidden="1" x14ac:dyDescent="0.25">
      <c r="A82" s="16" t="s">
        <v>141</v>
      </c>
      <c r="B82" s="17" t="s">
        <v>142</v>
      </c>
      <c r="C82" s="18" t="s">
        <v>1002</v>
      </c>
      <c r="D82" s="66"/>
      <c r="E82" s="18" t="s">
        <v>1003</v>
      </c>
      <c r="F82" s="18"/>
      <c r="G82" s="21"/>
      <c r="H82" s="113"/>
      <c r="I82" s="113"/>
      <c r="J82" s="114"/>
      <c r="K82" s="114"/>
      <c r="L82" s="114"/>
      <c r="M82" s="114"/>
      <c r="N82" s="114"/>
    </row>
    <row r="83" spans="1:14" ht="78.75" hidden="1" x14ac:dyDescent="0.25">
      <c r="A83" s="16" t="s">
        <v>143</v>
      </c>
      <c r="B83" s="17" t="s">
        <v>144</v>
      </c>
      <c r="C83" s="18" t="s">
        <v>1004</v>
      </c>
      <c r="D83" s="19"/>
      <c r="E83" s="20" t="s">
        <v>19</v>
      </c>
      <c r="F83" s="18" t="s">
        <v>1005</v>
      </c>
      <c r="G83" s="21"/>
      <c r="H83" s="113"/>
      <c r="I83" s="113"/>
      <c r="J83" s="114"/>
      <c r="K83" s="114"/>
      <c r="L83" s="114"/>
      <c r="M83" s="114"/>
      <c r="N83" s="114"/>
    </row>
    <row r="84" spans="1:14" ht="36.950000000000003" customHeight="1" x14ac:dyDescent="0.25">
      <c r="A84" s="262" t="s">
        <v>145</v>
      </c>
      <c r="B84" s="354" t="s">
        <v>146</v>
      </c>
      <c r="C84" s="355"/>
      <c r="D84" s="355"/>
      <c r="E84" s="355"/>
      <c r="F84" s="355"/>
      <c r="G84" s="356"/>
      <c r="H84" s="293">
        <f>SUM(D85:D91)</f>
        <v>6</v>
      </c>
      <c r="I84" s="293">
        <f>COUNT(D85:D91)*2</f>
        <v>6</v>
      </c>
    </row>
    <row r="85" spans="1:14" ht="63" x14ac:dyDescent="0.25">
      <c r="A85" s="262" t="s">
        <v>147</v>
      </c>
      <c r="B85" s="7" t="s">
        <v>148</v>
      </c>
      <c r="C85" s="8" t="s">
        <v>1006</v>
      </c>
      <c r="D85" s="68">
        <v>2</v>
      </c>
      <c r="E85" s="8" t="s">
        <v>19</v>
      </c>
      <c r="F85" s="8"/>
      <c r="G85" s="230"/>
    </row>
    <row r="86" spans="1:14" ht="30" hidden="1" x14ac:dyDescent="0.25">
      <c r="A86" s="16"/>
      <c r="B86" s="7"/>
      <c r="C86" s="8" t="s">
        <v>1007</v>
      </c>
      <c r="D86" s="68"/>
      <c r="E86" s="8" t="s">
        <v>19</v>
      </c>
      <c r="F86" s="8"/>
      <c r="G86" s="13"/>
      <c r="H86" s="113"/>
      <c r="I86" s="113"/>
      <c r="J86" s="114"/>
      <c r="K86" s="114"/>
      <c r="L86" s="114"/>
      <c r="M86" s="114"/>
      <c r="N86" s="114"/>
    </row>
    <row r="87" spans="1:14" ht="47.25" x14ac:dyDescent="0.25">
      <c r="A87" s="262" t="s">
        <v>152</v>
      </c>
      <c r="B87" s="7" t="s">
        <v>153</v>
      </c>
      <c r="C87" s="8" t="s">
        <v>1008</v>
      </c>
      <c r="D87" s="68">
        <v>2</v>
      </c>
      <c r="E87" s="8" t="s">
        <v>150</v>
      </c>
      <c r="F87" s="8" t="s">
        <v>1009</v>
      </c>
      <c r="G87" s="230"/>
    </row>
    <row r="88" spans="1:14" ht="47.25" x14ac:dyDescent="0.25">
      <c r="A88" s="262" t="s">
        <v>154</v>
      </c>
      <c r="B88" s="7" t="s">
        <v>155</v>
      </c>
      <c r="C88" s="8" t="s">
        <v>1010</v>
      </c>
      <c r="D88" s="68">
        <v>2</v>
      </c>
      <c r="E88" s="8" t="s">
        <v>150</v>
      </c>
      <c r="F88" s="8" t="s">
        <v>1009</v>
      </c>
      <c r="G88" s="230"/>
    </row>
    <row r="89" spans="1:14" customFormat="1" ht="63" hidden="1" x14ac:dyDescent="0.25">
      <c r="A89" s="16" t="s">
        <v>156</v>
      </c>
      <c r="B89" s="7" t="s">
        <v>157</v>
      </c>
      <c r="D89" s="8"/>
      <c r="E89" s="8"/>
      <c r="F89" s="8"/>
      <c r="G89" s="8"/>
    </row>
    <row r="90" spans="1:14" ht="63" hidden="1" x14ac:dyDescent="0.25">
      <c r="A90" s="16" t="s">
        <v>158</v>
      </c>
      <c r="B90" s="7" t="s">
        <v>159</v>
      </c>
      <c r="C90" s="8" t="s">
        <v>1011</v>
      </c>
      <c r="D90" s="68"/>
      <c r="E90" s="8" t="s">
        <v>150</v>
      </c>
      <c r="F90" s="8" t="s">
        <v>1012</v>
      </c>
      <c r="G90" s="13"/>
      <c r="H90" s="113"/>
      <c r="I90" s="113"/>
      <c r="J90" s="114"/>
      <c r="K90" s="114"/>
      <c r="L90" s="114"/>
      <c r="M90" s="114"/>
      <c r="N90" s="114"/>
    </row>
    <row r="91" spans="1:14" ht="45" hidden="1" x14ac:dyDescent="0.25">
      <c r="A91" s="16"/>
      <c r="B91" s="7"/>
      <c r="C91" s="8" t="s">
        <v>1013</v>
      </c>
      <c r="D91" s="68"/>
      <c r="E91" s="8" t="s">
        <v>150</v>
      </c>
      <c r="F91" s="8" t="s">
        <v>1014</v>
      </c>
      <c r="G91" s="13"/>
      <c r="H91" s="113"/>
      <c r="I91" s="113"/>
      <c r="J91" s="114"/>
      <c r="K91" s="114"/>
      <c r="L91" s="114"/>
      <c r="M91" s="114"/>
      <c r="N91" s="114"/>
    </row>
    <row r="92" spans="1:14" ht="18.75" x14ac:dyDescent="0.25">
      <c r="A92" s="262"/>
      <c r="B92" s="413" t="s">
        <v>160</v>
      </c>
      <c r="C92" s="414"/>
      <c r="D92" s="414"/>
      <c r="E92" s="414"/>
      <c r="F92" s="414"/>
      <c r="G92" s="365"/>
      <c r="H92" s="293">
        <f>H93+H106+H120+H137+H165</f>
        <v>66</v>
      </c>
      <c r="I92" s="293">
        <f>I93+I106+I120+I137+I165</f>
        <v>66</v>
      </c>
    </row>
    <row r="93" spans="1:14" ht="36.950000000000003" customHeight="1" x14ac:dyDescent="0.25">
      <c r="A93" s="262" t="s">
        <v>161</v>
      </c>
      <c r="B93" s="354" t="s">
        <v>162</v>
      </c>
      <c r="C93" s="355"/>
      <c r="D93" s="355"/>
      <c r="E93" s="355"/>
      <c r="F93" s="355"/>
      <c r="G93" s="356"/>
      <c r="H93" s="293">
        <f>SUM(D94:D105)</f>
        <v>4</v>
      </c>
      <c r="I93" s="293">
        <f>COUNT(D94:D105)*2</f>
        <v>4</v>
      </c>
    </row>
    <row r="94" spans="1:14" ht="75" hidden="1" x14ac:dyDescent="0.25">
      <c r="A94" s="16" t="s">
        <v>163</v>
      </c>
      <c r="B94" s="17" t="s">
        <v>164</v>
      </c>
      <c r="C94" s="18" t="s">
        <v>1015</v>
      </c>
      <c r="D94" s="66"/>
      <c r="E94" s="18" t="s">
        <v>127</v>
      </c>
      <c r="F94" s="18" t="s">
        <v>1016</v>
      </c>
      <c r="G94" s="21"/>
      <c r="H94" s="113"/>
      <c r="I94" s="113"/>
      <c r="J94" s="114"/>
      <c r="K94" s="114"/>
      <c r="L94" s="114"/>
      <c r="M94" s="114"/>
      <c r="N94" s="114"/>
    </row>
    <row r="95" spans="1:14" ht="45" hidden="1" x14ac:dyDescent="0.25">
      <c r="A95" s="16"/>
      <c r="B95" s="7"/>
      <c r="C95" s="8" t="s">
        <v>1017</v>
      </c>
      <c r="D95" s="68"/>
      <c r="E95" s="8" t="s">
        <v>100</v>
      </c>
      <c r="F95" s="8" t="s">
        <v>1018</v>
      </c>
      <c r="G95" s="13"/>
      <c r="H95" s="113"/>
      <c r="I95" s="113"/>
      <c r="J95" s="114"/>
      <c r="K95" s="114"/>
      <c r="L95" s="114"/>
      <c r="M95" s="114"/>
      <c r="N95" s="114"/>
    </row>
    <row r="96" spans="1:14" ht="31.5" x14ac:dyDescent="0.25">
      <c r="A96" s="262" t="s">
        <v>167</v>
      </c>
      <c r="B96" s="32" t="s">
        <v>168</v>
      </c>
      <c r="C96" s="8" t="s">
        <v>1019</v>
      </c>
      <c r="D96" s="68">
        <v>2</v>
      </c>
      <c r="E96" s="8" t="s">
        <v>127</v>
      </c>
      <c r="F96" s="8"/>
      <c r="G96" s="230"/>
    </row>
    <row r="97" spans="1:14" ht="15.75" hidden="1" x14ac:dyDescent="0.25">
      <c r="A97" s="16"/>
      <c r="B97" s="17"/>
      <c r="C97" s="18" t="s">
        <v>1020</v>
      </c>
      <c r="D97" s="66"/>
      <c r="E97" s="18" t="s">
        <v>127</v>
      </c>
      <c r="F97" s="18"/>
      <c r="G97" s="21"/>
      <c r="H97" s="113"/>
      <c r="I97" s="113"/>
      <c r="J97" s="114"/>
      <c r="K97" s="114"/>
      <c r="L97" s="114"/>
      <c r="M97" s="114"/>
      <c r="N97" s="114"/>
    </row>
    <row r="98" spans="1:14" ht="30" hidden="1" x14ac:dyDescent="0.25">
      <c r="A98" s="16"/>
      <c r="B98" s="32"/>
      <c r="C98" s="8" t="s">
        <v>1021</v>
      </c>
      <c r="D98" s="68"/>
      <c r="E98" s="8" t="s">
        <v>127</v>
      </c>
      <c r="F98" s="8"/>
      <c r="G98" s="13"/>
      <c r="H98" s="113"/>
      <c r="I98" s="113"/>
      <c r="J98" s="114"/>
      <c r="K98" s="114"/>
      <c r="L98" s="114"/>
      <c r="M98" s="114"/>
      <c r="N98" s="114"/>
    </row>
    <row r="99" spans="1:14" ht="30" hidden="1" x14ac:dyDescent="0.25">
      <c r="A99" s="16"/>
      <c r="B99" s="32"/>
      <c r="C99" s="8" t="s">
        <v>1022</v>
      </c>
      <c r="D99" s="68"/>
      <c r="E99" s="8" t="s">
        <v>127</v>
      </c>
      <c r="F99" s="8"/>
      <c r="G99" s="13"/>
      <c r="H99" s="113"/>
      <c r="I99" s="113"/>
      <c r="J99" s="114"/>
      <c r="K99" s="114"/>
      <c r="L99" s="114"/>
      <c r="M99" s="114"/>
      <c r="N99" s="114"/>
    </row>
    <row r="100" spans="1:14" ht="30" hidden="1" x14ac:dyDescent="0.25">
      <c r="A100" s="16"/>
      <c r="B100" s="32"/>
      <c r="C100" s="8" t="s">
        <v>1023</v>
      </c>
      <c r="D100" s="68"/>
      <c r="E100" s="8" t="s">
        <v>127</v>
      </c>
      <c r="F100" s="8" t="s">
        <v>1024</v>
      </c>
      <c r="G100" s="13"/>
      <c r="H100" s="113"/>
      <c r="I100" s="113"/>
      <c r="J100" s="114"/>
      <c r="K100" s="114"/>
      <c r="L100" s="114"/>
      <c r="M100" s="114"/>
      <c r="N100" s="114"/>
    </row>
    <row r="101" spans="1:14" ht="30" hidden="1" x14ac:dyDescent="0.25">
      <c r="A101" s="16"/>
      <c r="B101" s="32"/>
      <c r="C101" s="8" t="s">
        <v>1025</v>
      </c>
      <c r="D101" s="68"/>
      <c r="E101" s="8" t="s">
        <v>127</v>
      </c>
      <c r="F101" s="8"/>
      <c r="G101" s="13"/>
      <c r="H101" s="113"/>
      <c r="I101" s="113"/>
      <c r="J101" s="114"/>
      <c r="K101" s="114"/>
      <c r="L101" s="114"/>
      <c r="M101" s="114"/>
      <c r="N101" s="114"/>
    </row>
    <row r="102" spans="1:14" ht="60" x14ac:dyDescent="0.25">
      <c r="A102" s="262" t="s">
        <v>172</v>
      </c>
      <c r="B102" s="7" t="s">
        <v>173</v>
      </c>
      <c r="C102" s="8" t="s">
        <v>1026</v>
      </c>
      <c r="D102" s="12">
        <v>2</v>
      </c>
      <c r="E102" s="122" t="s">
        <v>100</v>
      </c>
      <c r="F102" s="8" t="s">
        <v>1027</v>
      </c>
      <c r="G102" s="230"/>
    </row>
    <row r="103" spans="1:14" ht="60" hidden="1" x14ac:dyDescent="0.25">
      <c r="A103" s="16" t="s">
        <v>182</v>
      </c>
      <c r="B103" s="7" t="s">
        <v>183</v>
      </c>
      <c r="C103" s="8" t="s">
        <v>1028</v>
      </c>
      <c r="D103" s="68"/>
      <c r="E103" s="8" t="s">
        <v>100</v>
      </c>
      <c r="F103" s="8"/>
      <c r="G103" s="13"/>
      <c r="H103" s="113"/>
      <c r="I103" s="113"/>
      <c r="J103" s="114"/>
      <c r="K103" s="114"/>
      <c r="L103" s="114"/>
      <c r="M103" s="114"/>
      <c r="N103" s="114"/>
    </row>
    <row r="104" spans="1:14" ht="47.25" hidden="1" x14ac:dyDescent="0.25">
      <c r="A104" s="16" t="s">
        <v>184</v>
      </c>
      <c r="B104" s="7" t="s">
        <v>185</v>
      </c>
      <c r="C104" s="8" t="s">
        <v>1029</v>
      </c>
      <c r="D104" s="68"/>
      <c r="E104" s="8" t="s">
        <v>127</v>
      </c>
      <c r="F104" s="8" t="s">
        <v>1030</v>
      </c>
      <c r="G104" s="13"/>
      <c r="H104" s="113"/>
      <c r="I104" s="113"/>
      <c r="J104" s="114"/>
      <c r="K104" s="114"/>
      <c r="L104" s="114"/>
      <c r="M104" s="114"/>
      <c r="N104" s="114"/>
    </row>
    <row r="105" spans="1:14" ht="30" hidden="1" x14ac:dyDescent="0.25">
      <c r="A105" s="16"/>
      <c r="B105" s="7"/>
      <c r="C105" s="8" t="s">
        <v>1031</v>
      </c>
      <c r="D105" s="68"/>
      <c r="E105" s="8" t="s">
        <v>1032</v>
      </c>
      <c r="F105" s="8" t="s">
        <v>1033</v>
      </c>
      <c r="G105" s="13"/>
      <c r="H105" s="113"/>
      <c r="I105" s="113"/>
      <c r="J105" s="114"/>
      <c r="K105" s="114"/>
      <c r="L105" s="114"/>
      <c r="M105" s="114"/>
      <c r="N105" s="114"/>
    </row>
    <row r="106" spans="1:14" ht="36.950000000000003" customHeight="1" x14ac:dyDescent="0.25">
      <c r="A106" s="262" t="s">
        <v>186</v>
      </c>
      <c r="B106" s="354" t="s">
        <v>187</v>
      </c>
      <c r="C106" s="355"/>
      <c r="D106" s="355"/>
      <c r="E106" s="355"/>
      <c r="F106" s="355"/>
      <c r="G106" s="356"/>
      <c r="H106" s="293">
        <f>SUM(D107:D119)</f>
        <v>10</v>
      </c>
      <c r="I106" s="293">
        <f>COUNT(D107:D119)*2</f>
        <v>10</v>
      </c>
    </row>
    <row r="107" spans="1:14" ht="90" hidden="1" x14ac:dyDescent="0.25">
      <c r="A107" s="16" t="s">
        <v>188</v>
      </c>
      <c r="B107" s="17" t="s">
        <v>189</v>
      </c>
      <c r="C107" s="61" t="s">
        <v>1034</v>
      </c>
      <c r="D107" s="123"/>
      <c r="E107" s="124" t="s">
        <v>816</v>
      </c>
      <c r="F107" s="61" t="s">
        <v>1035</v>
      </c>
      <c r="G107" s="21"/>
      <c r="H107" s="113"/>
      <c r="I107" s="113"/>
      <c r="J107" s="114"/>
      <c r="K107" s="114"/>
      <c r="L107" s="114"/>
      <c r="M107" s="114"/>
      <c r="N107" s="114"/>
    </row>
    <row r="108" spans="1:14" ht="75" hidden="1" x14ac:dyDescent="0.25">
      <c r="A108" s="16"/>
      <c r="B108" s="125"/>
      <c r="C108" s="125" t="s">
        <v>1036</v>
      </c>
      <c r="D108" s="52"/>
      <c r="E108" s="126" t="s">
        <v>205</v>
      </c>
      <c r="F108" s="127" t="s">
        <v>1037</v>
      </c>
      <c r="G108" s="127"/>
      <c r="H108" s="113"/>
      <c r="I108" s="113"/>
      <c r="J108" s="114"/>
      <c r="K108" s="114"/>
      <c r="L108" s="114"/>
      <c r="M108" s="114"/>
      <c r="N108" s="114"/>
    </row>
    <row r="109" spans="1:14" ht="45" x14ac:dyDescent="0.25">
      <c r="A109" s="262" t="s">
        <v>190</v>
      </c>
      <c r="B109" s="32" t="s">
        <v>191</v>
      </c>
      <c r="C109" s="8" t="s">
        <v>1038</v>
      </c>
      <c r="D109" s="12">
        <v>2</v>
      </c>
      <c r="E109" s="9" t="s">
        <v>205</v>
      </c>
      <c r="F109" s="9"/>
      <c r="G109" s="230"/>
    </row>
    <row r="110" spans="1:14" ht="45" x14ac:dyDescent="0.25">
      <c r="A110" s="262"/>
      <c r="B110" s="32"/>
      <c r="C110" s="8" t="s">
        <v>1039</v>
      </c>
      <c r="D110" s="12">
        <v>2</v>
      </c>
      <c r="E110" s="122" t="s">
        <v>100</v>
      </c>
      <c r="F110" s="8" t="s">
        <v>1040</v>
      </c>
      <c r="G110" s="230"/>
    </row>
    <row r="111" spans="1:14" ht="45" hidden="1" x14ac:dyDescent="0.25">
      <c r="A111" s="16"/>
      <c r="B111" s="32"/>
      <c r="C111" s="8" t="s">
        <v>1039</v>
      </c>
      <c r="D111" s="12"/>
      <c r="E111" s="122" t="s">
        <v>100</v>
      </c>
      <c r="F111" s="9"/>
      <c r="G111" s="13"/>
      <c r="H111" s="113"/>
      <c r="I111" s="113"/>
      <c r="J111" s="114"/>
      <c r="K111" s="114"/>
      <c r="L111" s="114"/>
      <c r="M111" s="114"/>
      <c r="N111" s="114"/>
    </row>
    <row r="112" spans="1:14" ht="47.25" hidden="1" x14ac:dyDescent="0.25">
      <c r="A112" s="16" t="s">
        <v>194</v>
      </c>
      <c r="B112" s="17" t="s">
        <v>195</v>
      </c>
      <c r="C112" s="83" t="s">
        <v>1041</v>
      </c>
      <c r="D112" s="66"/>
      <c r="E112" s="51" t="s">
        <v>100</v>
      </c>
      <c r="F112" s="128" t="s">
        <v>1042</v>
      </c>
      <c r="G112" s="21"/>
      <c r="H112" s="113"/>
      <c r="I112" s="113"/>
      <c r="J112" s="114"/>
      <c r="K112" s="114"/>
      <c r="L112" s="114"/>
      <c r="M112" s="114"/>
      <c r="N112" s="114"/>
    </row>
    <row r="113" spans="1:14" ht="30" hidden="1" x14ac:dyDescent="0.25">
      <c r="A113" s="16"/>
      <c r="B113" s="32"/>
      <c r="C113" s="120" t="s">
        <v>1042</v>
      </c>
      <c r="D113" s="68"/>
      <c r="E113" s="122" t="s">
        <v>100</v>
      </c>
      <c r="F113" s="8"/>
      <c r="G113" s="13"/>
      <c r="H113" s="113"/>
      <c r="I113" s="113"/>
      <c r="J113" s="114"/>
      <c r="K113" s="114"/>
      <c r="L113" s="114"/>
      <c r="M113" s="114"/>
      <c r="N113" s="114"/>
    </row>
    <row r="114" spans="1:14" ht="45" x14ac:dyDescent="0.25">
      <c r="A114" s="262" t="s">
        <v>194</v>
      </c>
      <c r="B114" s="32" t="s">
        <v>195</v>
      </c>
      <c r="C114" s="120" t="s">
        <v>1043</v>
      </c>
      <c r="D114" s="68">
        <v>2</v>
      </c>
      <c r="E114" s="122" t="s">
        <v>100</v>
      </c>
      <c r="F114" s="8"/>
      <c r="G114" s="230"/>
    </row>
    <row r="115" spans="1:14" ht="47.25" x14ac:dyDescent="0.25">
      <c r="A115" s="262" t="s">
        <v>197</v>
      </c>
      <c r="B115" s="32" t="s">
        <v>198</v>
      </c>
      <c r="C115" s="8" t="s">
        <v>1044</v>
      </c>
      <c r="D115" s="68">
        <v>2</v>
      </c>
      <c r="E115" s="122" t="s">
        <v>100</v>
      </c>
      <c r="F115" s="8"/>
      <c r="G115" s="230"/>
    </row>
    <row r="116" spans="1:14" ht="45" x14ac:dyDescent="0.25">
      <c r="A116" s="262"/>
      <c r="B116" s="32"/>
      <c r="C116" s="67" t="s">
        <v>1045</v>
      </c>
      <c r="D116" s="68">
        <v>2</v>
      </c>
      <c r="E116" s="8" t="s">
        <v>769</v>
      </c>
      <c r="F116" s="8" t="s">
        <v>1046</v>
      </c>
      <c r="G116" s="230"/>
    </row>
    <row r="117" spans="1:14" ht="30" hidden="1" x14ac:dyDescent="0.25">
      <c r="A117" s="16"/>
      <c r="B117" s="32"/>
      <c r="C117" s="67" t="s">
        <v>1047</v>
      </c>
      <c r="D117" s="68"/>
      <c r="E117" s="8" t="s">
        <v>19</v>
      </c>
      <c r="F117" s="8"/>
      <c r="G117" s="13"/>
      <c r="H117" s="113"/>
      <c r="I117" s="113"/>
      <c r="J117" s="114"/>
      <c r="K117" s="114"/>
      <c r="L117" s="114"/>
      <c r="M117" s="114"/>
      <c r="N117" s="114"/>
    </row>
    <row r="118" spans="1:14" ht="30" hidden="1" x14ac:dyDescent="0.25">
      <c r="A118" s="16"/>
      <c r="B118" s="17"/>
      <c r="C118" s="18" t="s">
        <v>1048</v>
      </c>
      <c r="D118" s="66"/>
      <c r="E118" s="18" t="s">
        <v>125</v>
      </c>
      <c r="F118" s="18" t="s">
        <v>1049</v>
      </c>
      <c r="G118" s="21"/>
      <c r="H118" s="113"/>
      <c r="I118" s="113"/>
      <c r="J118" s="114"/>
      <c r="K118" s="114"/>
      <c r="L118" s="114"/>
      <c r="M118" s="114"/>
      <c r="N118" s="114"/>
    </row>
    <row r="119" spans="1:14" ht="45" hidden="1" x14ac:dyDescent="0.25">
      <c r="A119" s="16"/>
      <c r="B119" s="32"/>
      <c r="C119" s="8" t="s">
        <v>1050</v>
      </c>
      <c r="D119" s="68"/>
      <c r="E119" s="8" t="s">
        <v>19</v>
      </c>
      <c r="F119" s="8"/>
      <c r="G119" s="13"/>
      <c r="H119" s="113"/>
      <c r="I119" s="113"/>
      <c r="J119" s="114"/>
      <c r="K119" s="114"/>
      <c r="L119" s="114"/>
      <c r="M119" s="114"/>
      <c r="N119" s="114"/>
    </row>
    <row r="120" spans="1:14" ht="36.950000000000003" customHeight="1" x14ac:dyDescent="0.25">
      <c r="A120" s="262" t="s">
        <v>200</v>
      </c>
      <c r="B120" s="354" t="s">
        <v>201</v>
      </c>
      <c r="C120" s="355"/>
      <c r="D120" s="355"/>
      <c r="E120" s="355"/>
      <c r="F120" s="355"/>
      <c r="G120" s="356"/>
      <c r="H120" s="293">
        <f>SUM(D121:D136)</f>
        <v>8</v>
      </c>
      <c r="I120" s="293">
        <f>COUNT(D121:D136)*2</f>
        <v>8</v>
      </c>
    </row>
    <row r="121" spans="1:14" ht="47.25" x14ac:dyDescent="0.25">
      <c r="A121" s="262" t="s">
        <v>202</v>
      </c>
      <c r="B121" s="7" t="s">
        <v>203</v>
      </c>
      <c r="C121" s="8" t="s">
        <v>1051</v>
      </c>
      <c r="D121" s="68">
        <v>2</v>
      </c>
      <c r="E121" s="8" t="s">
        <v>19</v>
      </c>
      <c r="F121" s="8" t="s">
        <v>1052</v>
      </c>
      <c r="G121" s="230"/>
    </row>
    <row r="122" spans="1:14" ht="30" hidden="1" x14ac:dyDescent="0.25">
      <c r="A122" s="16"/>
      <c r="B122" s="7"/>
      <c r="C122" s="8" t="s">
        <v>1053</v>
      </c>
      <c r="D122" s="68"/>
      <c r="E122" s="8" t="s">
        <v>19</v>
      </c>
      <c r="F122" s="8"/>
      <c r="G122" s="13"/>
      <c r="H122" s="113"/>
      <c r="I122" s="113"/>
      <c r="J122" s="114"/>
      <c r="K122" s="114"/>
      <c r="L122" s="114"/>
      <c r="M122" s="114"/>
      <c r="N122" s="114"/>
    </row>
    <row r="123" spans="1:14" ht="60" x14ac:dyDescent="0.25">
      <c r="A123" s="262" t="s">
        <v>206</v>
      </c>
      <c r="B123" s="7" t="s">
        <v>207</v>
      </c>
      <c r="C123" s="8" t="s">
        <v>1054</v>
      </c>
      <c r="D123" s="68">
        <v>2</v>
      </c>
      <c r="E123" s="8" t="s">
        <v>19</v>
      </c>
      <c r="F123" s="8" t="s">
        <v>1055</v>
      </c>
      <c r="G123" s="230"/>
    </row>
    <row r="124" spans="1:14" ht="30" hidden="1" x14ac:dyDescent="0.25">
      <c r="A124" s="16"/>
      <c r="B124" s="7"/>
      <c r="C124" s="8" t="s">
        <v>1056</v>
      </c>
      <c r="D124" s="68"/>
      <c r="E124" s="8" t="s">
        <v>19</v>
      </c>
      <c r="F124" s="8" t="s">
        <v>1057</v>
      </c>
      <c r="G124" s="13"/>
      <c r="H124" s="113"/>
      <c r="I124" s="113"/>
      <c r="J124" s="114"/>
      <c r="K124" s="114"/>
      <c r="L124" s="114"/>
      <c r="M124" s="114"/>
      <c r="N124" s="114"/>
    </row>
    <row r="125" spans="1:14" ht="30" hidden="1" x14ac:dyDescent="0.25">
      <c r="A125" s="16"/>
      <c r="B125" s="7"/>
      <c r="C125" s="69" t="s">
        <v>1058</v>
      </c>
      <c r="D125" s="68"/>
      <c r="E125" s="8" t="s">
        <v>19</v>
      </c>
      <c r="F125" s="8"/>
      <c r="G125" s="13"/>
      <c r="H125" s="113"/>
      <c r="I125" s="113"/>
      <c r="J125" s="114"/>
      <c r="K125" s="114"/>
      <c r="L125" s="114"/>
      <c r="M125" s="114"/>
      <c r="N125" s="114"/>
    </row>
    <row r="126" spans="1:14" ht="45" x14ac:dyDescent="0.25">
      <c r="A126" s="262" t="s">
        <v>210</v>
      </c>
      <c r="B126" s="7" t="s">
        <v>211</v>
      </c>
      <c r="C126" s="8" t="s">
        <v>1059</v>
      </c>
      <c r="D126" s="68">
        <v>2</v>
      </c>
      <c r="E126" s="8" t="s">
        <v>19</v>
      </c>
      <c r="F126" s="8" t="s">
        <v>1060</v>
      </c>
      <c r="G126" s="230"/>
    </row>
    <row r="127" spans="1:14" ht="30" hidden="1" x14ac:dyDescent="0.25">
      <c r="A127" s="16"/>
      <c r="B127" s="7"/>
      <c r="C127" s="8" t="s">
        <v>1061</v>
      </c>
      <c r="D127" s="68"/>
      <c r="E127" s="8" t="s">
        <v>19</v>
      </c>
      <c r="F127" s="8"/>
      <c r="G127" s="13"/>
      <c r="H127" s="113"/>
      <c r="I127" s="113"/>
      <c r="J127" s="114"/>
      <c r="K127" s="114"/>
      <c r="L127" s="114"/>
      <c r="M127" s="114"/>
      <c r="N127" s="114"/>
    </row>
    <row r="128" spans="1:14" ht="45" hidden="1" x14ac:dyDescent="0.25">
      <c r="A128" s="16" t="s">
        <v>212</v>
      </c>
      <c r="B128" s="7" t="s">
        <v>213</v>
      </c>
      <c r="C128" s="8" t="s">
        <v>1062</v>
      </c>
      <c r="D128" s="68"/>
      <c r="E128" s="8" t="s">
        <v>19</v>
      </c>
      <c r="F128" s="8"/>
      <c r="G128" s="13"/>
      <c r="H128" s="113"/>
      <c r="I128" s="113"/>
      <c r="J128" s="114"/>
      <c r="K128" s="114"/>
      <c r="L128" s="114"/>
      <c r="M128" s="114"/>
      <c r="N128" s="114"/>
    </row>
    <row r="129" spans="1:14" ht="30" hidden="1" x14ac:dyDescent="0.25">
      <c r="A129" s="16"/>
      <c r="B129" s="7"/>
      <c r="C129" s="8" t="s">
        <v>1063</v>
      </c>
      <c r="D129" s="68"/>
      <c r="E129" s="8" t="s">
        <v>19</v>
      </c>
      <c r="F129" s="8"/>
      <c r="G129" s="13"/>
      <c r="H129" s="113"/>
      <c r="I129" s="113"/>
      <c r="J129" s="114"/>
      <c r="K129" s="114"/>
      <c r="L129" s="114"/>
      <c r="M129" s="114"/>
      <c r="N129" s="114"/>
    </row>
    <row r="130" spans="1:14" ht="30" hidden="1" x14ac:dyDescent="0.25">
      <c r="A130" s="16"/>
      <c r="B130" s="7"/>
      <c r="C130" s="8" t="s">
        <v>1064</v>
      </c>
      <c r="D130" s="68"/>
      <c r="E130" s="8" t="s">
        <v>19</v>
      </c>
      <c r="F130" s="8"/>
      <c r="G130" s="13"/>
      <c r="H130" s="113"/>
      <c r="I130" s="113"/>
      <c r="J130" s="114"/>
      <c r="K130" s="114"/>
      <c r="L130" s="114"/>
      <c r="M130" s="114"/>
      <c r="N130" s="114"/>
    </row>
    <row r="131" spans="1:14" ht="63" x14ac:dyDescent="0.25">
      <c r="A131" s="262" t="s">
        <v>214</v>
      </c>
      <c r="B131" s="31" t="s">
        <v>215</v>
      </c>
      <c r="C131" s="8" t="s">
        <v>1065</v>
      </c>
      <c r="D131" s="12">
        <v>2</v>
      </c>
      <c r="E131" s="8" t="s">
        <v>19</v>
      </c>
      <c r="F131" s="130" t="s">
        <v>1066</v>
      </c>
      <c r="G131" s="230"/>
    </row>
    <row r="132" spans="1:14" ht="30" hidden="1" x14ac:dyDescent="0.25">
      <c r="A132" s="16"/>
      <c r="B132" s="7"/>
      <c r="C132" s="8" t="s">
        <v>1067</v>
      </c>
      <c r="D132" s="68"/>
      <c r="E132" s="8" t="s">
        <v>19</v>
      </c>
      <c r="F132" s="8"/>
      <c r="G132" s="13"/>
      <c r="H132" s="113"/>
      <c r="I132" s="113"/>
      <c r="J132" s="114"/>
      <c r="K132" s="114"/>
      <c r="L132" s="114"/>
      <c r="M132" s="114"/>
      <c r="N132" s="114"/>
    </row>
    <row r="133" spans="1:14" ht="30" hidden="1" x14ac:dyDescent="0.25">
      <c r="A133" s="16"/>
      <c r="B133" s="7"/>
      <c r="C133" s="8" t="s">
        <v>1068</v>
      </c>
      <c r="D133" s="68"/>
      <c r="E133" s="8" t="s">
        <v>19</v>
      </c>
      <c r="F133" s="8"/>
      <c r="G133" s="13"/>
      <c r="H133" s="113"/>
      <c r="I133" s="113"/>
      <c r="J133" s="114"/>
      <c r="K133" s="114"/>
      <c r="L133" s="114"/>
      <c r="M133" s="114"/>
      <c r="N133" s="114"/>
    </row>
    <row r="134" spans="1:14" ht="30" hidden="1" x14ac:dyDescent="0.25">
      <c r="A134" s="16"/>
      <c r="B134" s="7"/>
      <c r="C134" s="8" t="s">
        <v>1069</v>
      </c>
      <c r="D134" s="68"/>
      <c r="E134" s="8" t="s">
        <v>19</v>
      </c>
      <c r="F134" s="8"/>
      <c r="G134" s="131"/>
      <c r="H134" s="113"/>
      <c r="I134" s="113"/>
      <c r="J134" s="114"/>
      <c r="K134" s="114"/>
      <c r="L134" s="114"/>
      <c r="M134" s="114"/>
      <c r="N134" s="114"/>
    </row>
    <row r="135" spans="1:14" ht="45" hidden="1" x14ac:dyDescent="0.25">
      <c r="A135" s="16"/>
      <c r="B135" s="7"/>
      <c r="C135" s="132" t="s">
        <v>1070</v>
      </c>
      <c r="D135" s="68"/>
      <c r="E135" s="8" t="s">
        <v>19</v>
      </c>
      <c r="F135" s="8" t="s">
        <v>1071</v>
      </c>
      <c r="G135" s="13"/>
      <c r="H135" s="113"/>
      <c r="I135" s="113"/>
      <c r="J135" s="114"/>
      <c r="K135" s="114"/>
      <c r="L135" s="114"/>
      <c r="M135" s="114"/>
      <c r="N135" s="114"/>
    </row>
    <row r="136" spans="1:14" customFormat="1" ht="31.5" hidden="1" x14ac:dyDescent="0.25">
      <c r="A136" s="16" t="s">
        <v>221</v>
      </c>
      <c r="B136" s="31" t="s">
        <v>222</v>
      </c>
      <c r="C136" s="8"/>
      <c r="D136" s="8"/>
      <c r="E136" s="8"/>
      <c r="F136" s="8"/>
      <c r="G136" s="8"/>
    </row>
    <row r="137" spans="1:14" ht="36.950000000000003" customHeight="1" x14ac:dyDescent="0.25">
      <c r="A137" s="262" t="s">
        <v>231</v>
      </c>
      <c r="B137" s="354" t="s">
        <v>232</v>
      </c>
      <c r="C137" s="355"/>
      <c r="D137" s="355"/>
      <c r="E137" s="355"/>
      <c r="F137" s="355"/>
      <c r="G137" s="356"/>
      <c r="H137" s="293">
        <f>SUM(D138:D164)</f>
        <v>40</v>
      </c>
      <c r="I137" s="293">
        <f>COUNT(D138:D164)*2</f>
        <v>40</v>
      </c>
    </row>
    <row r="138" spans="1:14" ht="31.5" x14ac:dyDescent="0.25">
      <c r="A138" s="262" t="s">
        <v>233</v>
      </c>
      <c r="B138" s="7" t="s">
        <v>234</v>
      </c>
      <c r="C138" s="11" t="s">
        <v>1072</v>
      </c>
      <c r="D138" s="12">
        <v>2</v>
      </c>
      <c r="E138" s="9" t="s">
        <v>1073</v>
      </c>
      <c r="F138" s="8" t="s">
        <v>1074</v>
      </c>
      <c r="G138" s="230"/>
      <c r="H138" s="296"/>
    </row>
    <row r="139" spans="1:14" ht="120" x14ac:dyDescent="0.25">
      <c r="A139" s="262"/>
      <c r="B139" s="7"/>
      <c r="C139" s="8" t="s">
        <v>1075</v>
      </c>
      <c r="D139" s="12">
        <v>2</v>
      </c>
      <c r="E139" s="9" t="s">
        <v>1073</v>
      </c>
      <c r="F139" s="8" t="s">
        <v>1076</v>
      </c>
      <c r="G139" s="230"/>
    </row>
    <row r="140" spans="1:14" ht="90" x14ac:dyDescent="0.25">
      <c r="A140" s="262"/>
      <c r="B140" s="7"/>
      <c r="C140" s="8" t="s">
        <v>1077</v>
      </c>
      <c r="D140" s="12">
        <v>2</v>
      </c>
      <c r="E140" s="9" t="s">
        <v>1073</v>
      </c>
      <c r="F140" s="8" t="s">
        <v>1078</v>
      </c>
      <c r="G140" s="230"/>
    </row>
    <row r="141" spans="1:14" ht="75" x14ac:dyDescent="0.25">
      <c r="A141" s="262"/>
      <c r="B141" s="7"/>
      <c r="C141" s="8" t="s">
        <v>1079</v>
      </c>
      <c r="D141" s="12">
        <v>2</v>
      </c>
      <c r="E141" s="9" t="s">
        <v>1073</v>
      </c>
      <c r="F141" s="8" t="s">
        <v>1080</v>
      </c>
      <c r="G141" s="230"/>
    </row>
    <row r="142" spans="1:14" ht="30" x14ac:dyDescent="0.25">
      <c r="A142" s="262"/>
      <c r="B142" s="7"/>
      <c r="C142" s="8" t="s">
        <v>1081</v>
      </c>
      <c r="D142" s="12">
        <v>2</v>
      </c>
      <c r="E142" s="9" t="s">
        <v>1073</v>
      </c>
      <c r="F142" s="8" t="s">
        <v>1082</v>
      </c>
      <c r="G142" s="230"/>
    </row>
    <row r="143" spans="1:14" ht="45" x14ac:dyDescent="0.25">
      <c r="A143" s="262"/>
      <c r="B143" s="7"/>
      <c r="C143" s="8" t="s">
        <v>1083</v>
      </c>
      <c r="D143" s="12">
        <v>2</v>
      </c>
      <c r="E143" s="9" t="s">
        <v>1073</v>
      </c>
      <c r="F143" s="8" t="s">
        <v>1084</v>
      </c>
      <c r="G143" s="230"/>
    </row>
    <row r="144" spans="1:14" ht="75" hidden="1" x14ac:dyDescent="0.25">
      <c r="A144" s="16"/>
      <c r="B144" s="7"/>
      <c r="C144" s="8" t="s">
        <v>1085</v>
      </c>
      <c r="D144" s="12"/>
      <c r="E144" s="9" t="s">
        <v>1073</v>
      </c>
      <c r="F144" s="8" t="s">
        <v>1086</v>
      </c>
      <c r="G144" s="13"/>
      <c r="H144" s="113"/>
      <c r="I144" s="113"/>
      <c r="J144" s="114"/>
      <c r="K144" s="114"/>
      <c r="L144" s="114"/>
      <c r="M144" s="114"/>
      <c r="N144" s="114"/>
    </row>
    <row r="145" spans="1:9" s="113" customFormat="1" ht="30" x14ac:dyDescent="0.25">
      <c r="A145" s="262"/>
      <c r="B145" s="7"/>
      <c r="C145" s="8" t="s">
        <v>1087</v>
      </c>
      <c r="D145" s="12">
        <v>2</v>
      </c>
      <c r="E145" s="9" t="s">
        <v>1073</v>
      </c>
      <c r="F145" s="8" t="s">
        <v>1088</v>
      </c>
      <c r="G145" s="230"/>
      <c r="H145" s="293"/>
      <c r="I145" s="293"/>
    </row>
    <row r="146" spans="1:9" s="113" customFormat="1" ht="30" x14ac:dyDescent="0.25">
      <c r="A146" s="262"/>
      <c r="B146" s="7"/>
      <c r="C146" s="8" t="s">
        <v>1089</v>
      </c>
      <c r="D146" s="12">
        <v>2</v>
      </c>
      <c r="E146" s="9" t="s">
        <v>1073</v>
      </c>
      <c r="F146" s="8" t="s">
        <v>1090</v>
      </c>
      <c r="G146" s="230"/>
      <c r="H146" s="293"/>
      <c r="I146" s="293"/>
    </row>
    <row r="147" spans="1:9" s="113" customFormat="1" ht="18.75" x14ac:dyDescent="0.25">
      <c r="A147" s="262"/>
      <c r="B147" s="7"/>
      <c r="C147" s="8" t="s">
        <v>1091</v>
      </c>
      <c r="D147" s="12">
        <v>2</v>
      </c>
      <c r="E147" s="9" t="s">
        <v>1073</v>
      </c>
      <c r="F147" s="8" t="s">
        <v>1092</v>
      </c>
      <c r="G147" s="230"/>
      <c r="H147" s="293"/>
      <c r="I147" s="293"/>
    </row>
    <row r="148" spans="1:9" s="113" customFormat="1" ht="45" x14ac:dyDescent="0.25">
      <c r="A148" s="262"/>
      <c r="B148" s="7"/>
      <c r="C148" s="8" t="s">
        <v>1093</v>
      </c>
      <c r="D148" s="12">
        <v>2</v>
      </c>
      <c r="E148" s="9" t="s">
        <v>1073</v>
      </c>
      <c r="F148" s="8" t="s">
        <v>1094</v>
      </c>
      <c r="G148" s="230"/>
      <c r="H148" s="293"/>
      <c r="I148" s="293"/>
    </row>
    <row r="149" spans="1:9" s="113" customFormat="1" ht="45" x14ac:dyDescent="0.25">
      <c r="A149" s="262"/>
      <c r="B149" s="7"/>
      <c r="C149" s="8" t="s">
        <v>1095</v>
      </c>
      <c r="D149" s="12">
        <v>2</v>
      </c>
      <c r="E149" s="9" t="s">
        <v>1073</v>
      </c>
      <c r="F149" s="8" t="s">
        <v>1096</v>
      </c>
      <c r="G149" s="230"/>
      <c r="H149" s="293"/>
      <c r="I149" s="293"/>
    </row>
    <row r="150" spans="1:9" s="113" customFormat="1" ht="75" hidden="1" x14ac:dyDescent="0.25">
      <c r="A150" s="16"/>
      <c r="B150" s="7"/>
      <c r="C150" s="8" t="s">
        <v>1097</v>
      </c>
      <c r="D150" s="12"/>
      <c r="E150" s="9" t="s">
        <v>1073</v>
      </c>
      <c r="F150" s="8" t="s">
        <v>1098</v>
      </c>
      <c r="G150" s="13"/>
    </row>
    <row r="151" spans="1:9" s="113" customFormat="1" ht="75" hidden="1" x14ac:dyDescent="0.25">
      <c r="A151" s="16"/>
      <c r="B151" s="7"/>
      <c r="C151" s="8" t="s">
        <v>1099</v>
      </c>
      <c r="D151" s="12"/>
      <c r="E151" s="9" t="s">
        <v>1073</v>
      </c>
      <c r="F151" s="8" t="s">
        <v>1100</v>
      </c>
      <c r="G151" s="13"/>
    </row>
    <row r="152" spans="1:9" s="113" customFormat="1" ht="90" x14ac:dyDescent="0.25">
      <c r="A152" s="262"/>
      <c r="B152" s="7"/>
      <c r="C152" s="8" t="s">
        <v>1101</v>
      </c>
      <c r="D152" s="12">
        <v>2</v>
      </c>
      <c r="E152" s="9" t="s">
        <v>1073</v>
      </c>
      <c r="F152" s="8" t="s">
        <v>1102</v>
      </c>
      <c r="G152" s="230"/>
      <c r="H152" s="293"/>
      <c r="I152" s="293"/>
    </row>
    <row r="153" spans="1:9" s="113" customFormat="1" ht="45" x14ac:dyDescent="0.25">
      <c r="A153" s="262"/>
      <c r="B153" s="7"/>
      <c r="C153" s="8" t="s">
        <v>1103</v>
      </c>
      <c r="D153" s="12">
        <v>2</v>
      </c>
      <c r="E153" s="9" t="s">
        <v>1073</v>
      </c>
      <c r="F153" s="8" t="s">
        <v>1104</v>
      </c>
      <c r="G153" s="230"/>
      <c r="H153" s="293"/>
      <c r="I153" s="293"/>
    </row>
    <row r="154" spans="1:9" s="113" customFormat="1" ht="30" x14ac:dyDescent="0.25">
      <c r="A154" s="262"/>
      <c r="B154" s="7"/>
      <c r="C154" s="8" t="s">
        <v>1105</v>
      </c>
      <c r="D154" s="12">
        <v>2</v>
      </c>
      <c r="E154" s="9" t="s">
        <v>1073</v>
      </c>
      <c r="F154" s="8" t="s">
        <v>1106</v>
      </c>
      <c r="G154" s="230"/>
      <c r="H154" s="293"/>
      <c r="I154" s="293"/>
    </row>
    <row r="155" spans="1:9" s="113" customFormat="1" ht="30" hidden="1" x14ac:dyDescent="0.25">
      <c r="A155" s="16"/>
      <c r="B155" s="7"/>
      <c r="C155" s="8" t="s">
        <v>1107</v>
      </c>
      <c r="D155" s="12"/>
      <c r="E155" s="9" t="s">
        <v>1073</v>
      </c>
      <c r="F155" s="8" t="s">
        <v>1108</v>
      </c>
      <c r="G155" s="13"/>
    </row>
    <row r="156" spans="1:9" s="113" customFormat="1" ht="30" x14ac:dyDescent="0.25">
      <c r="A156" s="262"/>
      <c r="B156" s="7"/>
      <c r="C156" s="8" t="s">
        <v>1109</v>
      </c>
      <c r="D156" s="12">
        <v>2</v>
      </c>
      <c r="E156" s="9" t="s">
        <v>1073</v>
      </c>
      <c r="F156" s="8" t="s">
        <v>1110</v>
      </c>
      <c r="G156" s="230"/>
      <c r="H156" s="293"/>
      <c r="I156" s="293"/>
    </row>
    <row r="157" spans="1:9" s="113" customFormat="1" ht="45" x14ac:dyDescent="0.25">
      <c r="A157" s="262"/>
      <c r="B157" s="7"/>
      <c r="C157" s="8" t="s">
        <v>1111</v>
      </c>
      <c r="D157" s="12">
        <v>2</v>
      </c>
      <c r="E157" s="9" t="s">
        <v>1073</v>
      </c>
      <c r="F157" s="8" t="s">
        <v>1112</v>
      </c>
      <c r="G157" s="230"/>
      <c r="H157" s="293"/>
      <c r="I157" s="293"/>
    </row>
    <row r="158" spans="1:9" s="113" customFormat="1" ht="105" x14ac:dyDescent="0.25">
      <c r="A158" s="262"/>
      <c r="B158" s="7"/>
      <c r="C158" s="8" t="s">
        <v>1113</v>
      </c>
      <c r="D158" s="12">
        <v>2</v>
      </c>
      <c r="E158" s="9" t="s">
        <v>1073</v>
      </c>
      <c r="F158" s="8" t="s">
        <v>1114</v>
      </c>
      <c r="G158" s="230"/>
      <c r="H158" s="293"/>
      <c r="I158" s="293"/>
    </row>
    <row r="159" spans="1:9" s="113" customFormat="1" ht="30" x14ac:dyDescent="0.25">
      <c r="A159" s="262"/>
      <c r="B159" s="7"/>
      <c r="C159" s="8" t="s">
        <v>1115</v>
      </c>
      <c r="D159" s="12">
        <v>2</v>
      </c>
      <c r="E159" s="9" t="s">
        <v>1073</v>
      </c>
      <c r="F159" s="8" t="s">
        <v>1116</v>
      </c>
      <c r="G159" s="230"/>
      <c r="H159" s="293"/>
      <c r="I159" s="293"/>
    </row>
    <row r="160" spans="1:9" s="113" customFormat="1" ht="90" x14ac:dyDescent="0.25">
      <c r="A160" s="262"/>
      <c r="B160" s="7"/>
      <c r="C160" s="8" t="s">
        <v>1117</v>
      </c>
      <c r="D160" s="12">
        <v>2</v>
      </c>
      <c r="E160" s="9" t="s">
        <v>1073</v>
      </c>
      <c r="F160" s="8" t="s">
        <v>1118</v>
      </c>
      <c r="G160" s="230"/>
      <c r="H160" s="293"/>
      <c r="I160" s="293"/>
    </row>
    <row r="161" spans="1:14" ht="75" x14ac:dyDescent="0.25">
      <c r="A161" s="262"/>
      <c r="B161" s="7"/>
      <c r="C161" s="8" t="s">
        <v>1119</v>
      </c>
      <c r="D161" s="12">
        <v>2</v>
      </c>
      <c r="E161" s="9" t="s">
        <v>1073</v>
      </c>
      <c r="F161" s="8" t="s">
        <v>1120</v>
      </c>
      <c r="G161" s="230"/>
    </row>
    <row r="162" spans="1:14" ht="60" hidden="1" x14ac:dyDescent="0.25">
      <c r="A162" s="16"/>
      <c r="B162" s="7"/>
      <c r="C162" s="9" t="s">
        <v>1121</v>
      </c>
      <c r="D162" s="133"/>
      <c r="E162" s="9" t="s">
        <v>1073</v>
      </c>
      <c r="F162" s="134" t="s">
        <v>1122</v>
      </c>
      <c r="G162" s="13"/>
      <c r="H162" s="113"/>
      <c r="I162" s="113"/>
      <c r="J162" s="114"/>
      <c r="K162" s="114"/>
      <c r="L162" s="114"/>
      <c r="M162" s="114"/>
      <c r="N162" s="114"/>
    </row>
    <row r="163" spans="1:14" customFormat="1" ht="31.5" hidden="1" x14ac:dyDescent="0.25">
      <c r="A163" s="16" t="s">
        <v>252</v>
      </c>
      <c r="B163" s="7" t="s">
        <v>253</v>
      </c>
      <c r="C163" s="8"/>
      <c r="D163" s="8"/>
      <c r="E163" s="8"/>
      <c r="F163" s="8"/>
      <c r="G163" s="8"/>
    </row>
    <row r="164" spans="1:14" customFormat="1" ht="63" hidden="1" x14ac:dyDescent="0.25">
      <c r="A164" s="16" t="s">
        <v>260</v>
      </c>
      <c r="B164" s="32" t="s">
        <v>261</v>
      </c>
      <c r="C164" s="8"/>
      <c r="D164" s="8"/>
      <c r="E164" s="8"/>
      <c r="F164" s="8"/>
      <c r="G164" s="8"/>
    </row>
    <row r="165" spans="1:14" ht="36.950000000000003" customHeight="1" x14ac:dyDescent="0.25">
      <c r="A165" s="262" t="s">
        <v>264</v>
      </c>
      <c r="B165" s="354" t="s">
        <v>265</v>
      </c>
      <c r="C165" s="355"/>
      <c r="D165" s="355"/>
      <c r="E165" s="355"/>
      <c r="F165" s="355"/>
      <c r="G165" s="356"/>
      <c r="H165" s="293">
        <f>SUM(D166:D173)</f>
        <v>4</v>
      </c>
      <c r="I165" s="293">
        <f>COUNT(D166:D173)*2</f>
        <v>4</v>
      </c>
    </row>
    <row r="166" spans="1:14" customFormat="1" ht="47.25" hidden="1" x14ac:dyDescent="0.25">
      <c r="A166" s="16" t="s">
        <v>266</v>
      </c>
      <c r="B166" s="7" t="s">
        <v>267</v>
      </c>
      <c r="C166" s="8"/>
      <c r="D166" s="8"/>
      <c r="E166" s="8"/>
      <c r="F166" s="8"/>
      <c r="G166" s="8"/>
    </row>
    <row r="167" spans="1:14" customFormat="1" ht="63" hidden="1" x14ac:dyDescent="0.25">
      <c r="A167" s="16" t="s">
        <v>270</v>
      </c>
      <c r="B167" s="7" t="s">
        <v>271</v>
      </c>
      <c r="C167" s="8"/>
      <c r="D167" s="8"/>
      <c r="E167" s="8"/>
      <c r="F167" s="8"/>
      <c r="G167" s="8"/>
    </row>
    <row r="168" spans="1:14" customFormat="1" ht="63" hidden="1" x14ac:dyDescent="0.25">
      <c r="A168" s="16" t="s">
        <v>282</v>
      </c>
      <c r="B168" s="7" t="s">
        <v>283</v>
      </c>
      <c r="C168" s="8"/>
      <c r="D168" s="8"/>
      <c r="E168" s="8"/>
      <c r="F168" s="8"/>
      <c r="G168" s="8"/>
    </row>
    <row r="169" spans="1:14" customFormat="1" ht="47.25" hidden="1" x14ac:dyDescent="0.25">
      <c r="A169" s="16" t="s">
        <v>286</v>
      </c>
      <c r="B169" s="7" t="s">
        <v>287</v>
      </c>
      <c r="C169" s="8"/>
      <c r="D169" s="8"/>
      <c r="E169" s="8"/>
      <c r="F169" s="8"/>
      <c r="G169" s="8"/>
    </row>
    <row r="170" spans="1:14" ht="30" x14ac:dyDescent="0.25">
      <c r="A170" s="262" t="s">
        <v>292</v>
      </c>
      <c r="B170" s="7" t="s">
        <v>1123</v>
      </c>
      <c r="C170" s="8" t="s">
        <v>1124</v>
      </c>
      <c r="D170" s="68">
        <v>2</v>
      </c>
      <c r="E170" s="8" t="s">
        <v>127</v>
      </c>
      <c r="F170" s="8"/>
      <c r="G170" s="230"/>
    </row>
    <row r="171" spans="1:14" ht="47.25" x14ac:dyDescent="0.25">
      <c r="A171" s="262" t="s">
        <v>296</v>
      </c>
      <c r="B171" s="31" t="s">
        <v>297</v>
      </c>
      <c r="C171" s="8" t="s">
        <v>1125</v>
      </c>
      <c r="D171" s="68">
        <v>2</v>
      </c>
      <c r="E171" s="8" t="s">
        <v>127</v>
      </c>
      <c r="F171" s="8" t="s">
        <v>1126</v>
      </c>
      <c r="G171" s="230"/>
    </row>
    <row r="172" spans="1:14" hidden="1" x14ac:dyDescent="0.25">
      <c r="A172" s="16"/>
      <c r="B172"/>
      <c r="C172" s="29" t="s">
        <v>1127</v>
      </c>
      <c r="D172" s="68"/>
      <c r="E172" s="8" t="s">
        <v>127</v>
      </c>
      <c r="F172" s="8"/>
      <c r="G172" s="13"/>
      <c r="H172" s="113"/>
      <c r="I172" s="113"/>
      <c r="J172" s="114"/>
      <c r="K172" s="114"/>
      <c r="L172" s="114"/>
      <c r="M172" s="114"/>
      <c r="N172" s="114"/>
    </row>
    <row r="173" spans="1:14" customFormat="1" ht="47.25" hidden="1" x14ac:dyDescent="0.25">
      <c r="A173" s="16" t="s">
        <v>300</v>
      </c>
      <c r="B173" s="7" t="s">
        <v>301</v>
      </c>
      <c r="C173" s="8"/>
      <c r="D173" s="8"/>
      <c r="E173" s="8"/>
      <c r="F173" s="8"/>
      <c r="G173" s="8"/>
    </row>
    <row r="174" spans="1:14" ht="18.75" x14ac:dyDescent="0.25">
      <c r="A174" s="262"/>
      <c r="B174" s="413" t="s">
        <v>310</v>
      </c>
      <c r="C174" s="414"/>
      <c r="D174" s="414"/>
      <c r="E174" s="414"/>
      <c r="F174" s="414"/>
      <c r="G174" s="365"/>
      <c r="H174" s="293">
        <f>H175+H210+H244+H263+H277+H290+H299+H315</f>
        <v>88</v>
      </c>
      <c r="I174" s="293">
        <f>I175+I210+I244+I263+I277+I290+I299+I315</f>
        <v>88</v>
      </c>
    </row>
    <row r="175" spans="1:14" ht="36.950000000000003" customHeight="1" x14ac:dyDescent="0.25">
      <c r="A175" s="262" t="s">
        <v>311</v>
      </c>
      <c r="B175" s="354" t="s">
        <v>312</v>
      </c>
      <c r="C175" s="355"/>
      <c r="D175" s="355"/>
      <c r="E175" s="355"/>
      <c r="F175" s="355"/>
      <c r="G175" s="356"/>
      <c r="H175" s="293">
        <f>SUM(D176:D209)</f>
        <v>14</v>
      </c>
      <c r="I175" s="293">
        <f>COUNT(D176:D209)*2</f>
        <v>14</v>
      </c>
    </row>
    <row r="176" spans="1:14" ht="60" x14ac:dyDescent="0.25">
      <c r="A176" s="262" t="s">
        <v>313</v>
      </c>
      <c r="B176" s="32" t="s">
        <v>314</v>
      </c>
      <c r="C176" s="8" t="s">
        <v>1128</v>
      </c>
      <c r="D176" s="68">
        <v>2</v>
      </c>
      <c r="E176" s="8" t="s">
        <v>19</v>
      </c>
      <c r="F176" s="8" t="s">
        <v>1129</v>
      </c>
      <c r="G176" s="230"/>
    </row>
    <row r="177" spans="1:9" s="113" customFormat="1" ht="60" hidden="1" x14ac:dyDescent="0.25">
      <c r="A177" s="16"/>
      <c r="B177" s="32"/>
      <c r="C177" s="8" t="s">
        <v>1130</v>
      </c>
      <c r="D177" s="68"/>
      <c r="E177" s="8" t="s">
        <v>19</v>
      </c>
      <c r="F177" s="8"/>
      <c r="G177" s="13"/>
    </row>
    <row r="178" spans="1:9" customFormat="1" ht="47.25" hidden="1" x14ac:dyDescent="0.25">
      <c r="A178" s="16" t="s">
        <v>319</v>
      </c>
      <c r="B178" s="7" t="s">
        <v>320</v>
      </c>
      <c r="C178" s="8"/>
      <c r="D178" s="8"/>
      <c r="E178" s="8"/>
      <c r="F178" s="8"/>
      <c r="G178" s="8"/>
    </row>
    <row r="179" spans="1:9" s="113" customFormat="1" ht="60" hidden="1" x14ac:dyDescent="0.25">
      <c r="A179" s="16" t="s">
        <v>324</v>
      </c>
      <c r="B179" s="7" t="s">
        <v>325</v>
      </c>
      <c r="C179" s="11" t="s">
        <v>1131</v>
      </c>
      <c r="D179" s="68"/>
      <c r="E179" s="8" t="s">
        <v>236</v>
      </c>
      <c r="F179" s="8"/>
      <c r="G179" s="13"/>
    </row>
    <row r="180" spans="1:9" s="113" customFormat="1" ht="47.25" hidden="1" x14ac:dyDescent="0.25">
      <c r="A180" s="16" t="s">
        <v>327</v>
      </c>
      <c r="B180" s="17" t="s">
        <v>328</v>
      </c>
      <c r="C180" s="18" t="s">
        <v>1132</v>
      </c>
      <c r="D180" s="66"/>
      <c r="E180" s="18" t="s">
        <v>100</v>
      </c>
      <c r="F180" s="18"/>
      <c r="G180" s="21"/>
    </row>
    <row r="181" spans="1:9" s="113" customFormat="1" ht="30" hidden="1" x14ac:dyDescent="0.25">
      <c r="A181" s="16"/>
      <c r="B181" s="7"/>
      <c r="C181" s="132" t="s">
        <v>1133</v>
      </c>
      <c r="D181" s="68"/>
      <c r="E181" s="8" t="s">
        <v>100</v>
      </c>
      <c r="F181" s="8"/>
      <c r="G181" s="13"/>
    </row>
    <row r="182" spans="1:9" s="113" customFormat="1" ht="60" hidden="1" x14ac:dyDescent="0.25">
      <c r="A182" s="16"/>
      <c r="B182" s="7"/>
      <c r="C182" s="8" t="s">
        <v>1134</v>
      </c>
      <c r="D182" s="68"/>
      <c r="E182" s="8" t="s">
        <v>100</v>
      </c>
      <c r="F182" s="8"/>
      <c r="G182" s="13"/>
    </row>
    <row r="183" spans="1:9" customFormat="1" ht="47.25" hidden="1" x14ac:dyDescent="0.25">
      <c r="A183" s="16" t="s">
        <v>329</v>
      </c>
      <c r="B183" s="7" t="s">
        <v>330</v>
      </c>
      <c r="C183" s="8"/>
      <c r="D183" s="8"/>
      <c r="E183" s="8"/>
      <c r="F183" s="8"/>
      <c r="G183" s="8"/>
    </row>
    <row r="184" spans="1:9" s="113" customFormat="1" ht="45" hidden="1" x14ac:dyDescent="0.25">
      <c r="A184" s="16" t="s">
        <v>332</v>
      </c>
      <c r="B184" s="17" t="s">
        <v>333</v>
      </c>
      <c r="C184" s="135" t="s">
        <v>1135</v>
      </c>
      <c r="D184" s="66"/>
      <c r="E184" s="18" t="s">
        <v>100</v>
      </c>
      <c r="F184" s="18" t="s">
        <v>1136</v>
      </c>
      <c r="G184" s="21"/>
    </row>
    <row r="185" spans="1:9" s="113" customFormat="1" ht="45" hidden="1" x14ac:dyDescent="0.25">
      <c r="A185" s="16"/>
      <c r="B185" s="32"/>
      <c r="C185" s="8" t="s">
        <v>1136</v>
      </c>
      <c r="D185" s="68"/>
      <c r="E185" s="8" t="s">
        <v>100</v>
      </c>
      <c r="F185" s="8"/>
      <c r="G185" s="13"/>
    </row>
    <row r="186" spans="1:9" s="113" customFormat="1" ht="45" hidden="1" x14ac:dyDescent="0.25">
      <c r="A186" s="16"/>
      <c r="B186" s="17"/>
      <c r="C186" s="18" t="s">
        <v>1137</v>
      </c>
      <c r="D186" s="66"/>
      <c r="E186" s="18" t="s">
        <v>100</v>
      </c>
      <c r="F186" s="18"/>
      <c r="G186" s="21"/>
    </row>
    <row r="187" spans="1:9" s="113" customFormat="1" ht="31.5" hidden="1" x14ac:dyDescent="0.25">
      <c r="A187" s="16" t="s">
        <v>335</v>
      </c>
      <c r="B187" s="32" t="s">
        <v>336</v>
      </c>
      <c r="C187" s="8" t="s">
        <v>1138</v>
      </c>
      <c r="D187" s="68"/>
      <c r="E187" s="8" t="s">
        <v>236</v>
      </c>
      <c r="F187" s="8"/>
      <c r="G187" s="13"/>
    </row>
    <row r="188" spans="1:9" s="113" customFormat="1" ht="30" hidden="1" x14ac:dyDescent="0.25">
      <c r="A188" s="16"/>
      <c r="B188" s="32"/>
      <c r="C188" s="8" t="s">
        <v>1139</v>
      </c>
      <c r="D188" s="68"/>
      <c r="E188" s="8" t="s">
        <v>236</v>
      </c>
      <c r="F188" s="8"/>
      <c r="G188" s="13"/>
    </row>
    <row r="189" spans="1:9" s="113" customFormat="1" ht="45" x14ac:dyDescent="0.25">
      <c r="A189" s="262" t="s">
        <v>341</v>
      </c>
      <c r="B189" s="7" t="s">
        <v>342</v>
      </c>
      <c r="C189" s="8" t="s">
        <v>1140</v>
      </c>
      <c r="D189" s="68">
        <v>2</v>
      </c>
      <c r="E189" s="8" t="s">
        <v>100</v>
      </c>
      <c r="F189" s="84" t="s">
        <v>1141</v>
      </c>
      <c r="G189" s="230"/>
      <c r="H189" s="293"/>
      <c r="I189" s="293"/>
    </row>
    <row r="190" spans="1:9" s="113" customFormat="1" ht="30" hidden="1" x14ac:dyDescent="0.25">
      <c r="A190" s="16"/>
      <c r="B190" s="7"/>
      <c r="C190" s="8" t="s">
        <v>1140</v>
      </c>
      <c r="D190" s="68"/>
      <c r="E190" s="8" t="s">
        <v>19</v>
      </c>
      <c r="F190" s="8"/>
      <c r="G190" s="13"/>
    </row>
    <row r="191" spans="1:9" s="113" customFormat="1" ht="30" hidden="1" x14ac:dyDescent="0.25">
      <c r="A191" s="16"/>
      <c r="B191" s="7"/>
      <c r="C191" s="8" t="s">
        <v>1142</v>
      </c>
      <c r="D191" s="68"/>
      <c r="E191" s="8" t="s">
        <v>100</v>
      </c>
      <c r="F191" s="8"/>
      <c r="G191" s="13"/>
    </row>
    <row r="192" spans="1:9" s="113" customFormat="1" ht="30" x14ac:dyDescent="0.25">
      <c r="A192" s="262"/>
      <c r="B192" s="7"/>
      <c r="C192" s="8" t="s">
        <v>1143</v>
      </c>
      <c r="D192" s="68">
        <v>2</v>
      </c>
      <c r="E192" s="8" t="s">
        <v>127</v>
      </c>
      <c r="F192" s="8" t="s">
        <v>1142</v>
      </c>
      <c r="G192" s="230"/>
      <c r="H192" s="293"/>
      <c r="I192" s="293"/>
    </row>
    <row r="193" spans="1:9" s="113" customFormat="1" ht="31.5" x14ac:dyDescent="0.25">
      <c r="A193" s="262" t="s">
        <v>344</v>
      </c>
      <c r="B193" s="7" t="s">
        <v>345</v>
      </c>
      <c r="C193" s="8" t="s">
        <v>1144</v>
      </c>
      <c r="D193" s="68">
        <v>2</v>
      </c>
      <c r="E193" s="8" t="s">
        <v>100</v>
      </c>
      <c r="F193"/>
      <c r="G193" s="230"/>
      <c r="H193" s="293"/>
      <c r="I193" s="293"/>
    </row>
    <row r="194" spans="1:9" s="113" customFormat="1" ht="75" hidden="1" x14ac:dyDescent="0.25">
      <c r="A194" s="16"/>
      <c r="B194" s="8"/>
      <c r="C194" s="8" t="s">
        <v>1145</v>
      </c>
      <c r="D194" s="68"/>
      <c r="E194" s="8" t="s">
        <v>100</v>
      </c>
      <c r="F194" s="8" t="s">
        <v>1146</v>
      </c>
      <c r="G194" s="13"/>
    </row>
    <row r="195" spans="1:9" s="113" customFormat="1" ht="45" hidden="1" x14ac:dyDescent="0.25">
      <c r="A195" s="16"/>
      <c r="B195" s="7"/>
      <c r="C195" s="8" t="s">
        <v>1147</v>
      </c>
      <c r="D195" s="68"/>
      <c r="E195" s="8" t="s">
        <v>100</v>
      </c>
      <c r="F195" s="8"/>
      <c r="G195" s="13"/>
    </row>
    <row r="196" spans="1:9" s="113" customFormat="1" ht="45" x14ac:dyDescent="0.25">
      <c r="A196" s="262"/>
      <c r="B196" s="7"/>
      <c r="C196" s="67" t="s">
        <v>1148</v>
      </c>
      <c r="D196" s="68">
        <v>2</v>
      </c>
      <c r="E196" s="8" t="s">
        <v>100</v>
      </c>
      <c r="F196" s="8"/>
      <c r="G196" s="230"/>
      <c r="H196" s="293"/>
      <c r="I196" s="293"/>
    </row>
    <row r="197" spans="1:9" s="113" customFormat="1" ht="45" hidden="1" x14ac:dyDescent="0.25">
      <c r="A197" s="16"/>
      <c r="B197" s="7"/>
      <c r="C197" s="67" t="s">
        <v>1149</v>
      </c>
      <c r="D197" s="68"/>
      <c r="E197" s="8" t="s">
        <v>100</v>
      </c>
      <c r="F197" s="8"/>
      <c r="G197" s="13"/>
    </row>
    <row r="198" spans="1:9" s="113" customFormat="1" ht="30" hidden="1" x14ac:dyDescent="0.25">
      <c r="A198" s="16"/>
      <c r="B198" s="7"/>
      <c r="C198" s="67" t="s">
        <v>1150</v>
      </c>
      <c r="D198" s="68"/>
      <c r="E198" s="8" t="s">
        <v>127</v>
      </c>
      <c r="F198" s="8"/>
      <c r="G198" s="13"/>
    </row>
    <row r="199" spans="1:9" s="113" customFormat="1" ht="45" x14ac:dyDescent="0.25">
      <c r="A199" s="262" t="s">
        <v>346</v>
      </c>
      <c r="B199" s="7" t="s">
        <v>347</v>
      </c>
      <c r="C199" s="136" t="s">
        <v>1151</v>
      </c>
      <c r="D199" s="68">
        <v>2</v>
      </c>
      <c r="E199" s="8" t="s">
        <v>100</v>
      </c>
      <c r="F199" s="8"/>
      <c r="G199" s="230"/>
      <c r="H199" s="293"/>
      <c r="I199" s="293"/>
    </row>
    <row r="200" spans="1:9" s="113" customFormat="1" ht="30" hidden="1" x14ac:dyDescent="0.25">
      <c r="A200" s="16"/>
      <c r="B200" s="7"/>
      <c r="C200" s="67" t="s">
        <v>1152</v>
      </c>
      <c r="D200" s="68"/>
      <c r="E200" s="8" t="s">
        <v>100</v>
      </c>
      <c r="F200" s="8"/>
      <c r="G200" s="13"/>
    </row>
    <row r="201" spans="1:9" s="113" customFormat="1" ht="45" hidden="1" x14ac:dyDescent="0.25">
      <c r="A201" s="16"/>
      <c r="B201" s="7"/>
      <c r="C201" s="67" t="s">
        <v>1153</v>
      </c>
      <c r="D201" s="68"/>
      <c r="E201" s="8" t="s">
        <v>127</v>
      </c>
      <c r="F201" s="8"/>
      <c r="G201" s="13"/>
    </row>
    <row r="202" spans="1:9" s="113" customFormat="1" ht="47.25" hidden="1" x14ac:dyDescent="0.25">
      <c r="A202" s="16" t="s">
        <v>349</v>
      </c>
      <c r="B202" s="7" t="s">
        <v>350</v>
      </c>
      <c r="C202" s="67" t="s">
        <v>1154</v>
      </c>
      <c r="D202" s="68"/>
      <c r="E202" s="8" t="s">
        <v>127</v>
      </c>
      <c r="F202" s="8"/>
      <c r="G202" s="13"/>
    </row>
    <row r="203" spans="1:9" s="113" customFormat="1" ht="15.75" hidden="1" x14ac:dyDescent="0.25">
      <c r="A203" s="16"/>
      <c r="B203" s="7"/>
      <c r="C203" s="8" t="s">
        <v>1155</v>
      </c>
      <c r="D203" s="68"/>
      <c r="E203" s="8" t="s">
        <v>100</v>
      </c>
      <c r="F203" s="8"/>
      <c r="G203" s="13"/>
    </row>
    <row r="204" spans="1:9" s="113" customFormat="1" ht="45" x14ac:dyDescent="0.25">
      <c r="A204" s="262" t="s">
        <v>351</v>
      </c>
      <c r="B204" s="7" t="s">
        <v>352</v>
      </c>
      <c r="C204" s="67" t="s">
        <v>1156</v>
      </c>
      <c r="D204" s="68">
        <v>2</v>
      </c>
      <c r="E204" s="8" t="s">
        <v>127</v>
      </c>
      <c r="F204" s="8"/>
      <c r="G204" s="230"/>
      <c r="H204" s="293"/>
      <c r="I204" s="293"/>
    </row>
    <row r="205" spans="1:9" s="113" customFormat="1" ht="60" hidden="1" x14ac:dyDescent="0.25">
      <c r="A205" s="16"/>
      <c r="B205" s="67"/>
      <c r="C205" s="67" t="s">
        <v>1157</v>
      </c>
      <c r="D205" s="68"/>
      <c r="E205" s="8" t="s">
        <v>127</v>
      </c>
      <c r="F205" s="8"/>
      <c r="G205" s="13"/>
    </row>
    <row r="206" spans="1:9" s="113" customFormat="1" ht="45" hidden="1" x14ac:dyDescent="0.25">
      <c r="A206" s="16"/>
      <c r="B206" s="17"/>
      <c r="C206" s="83" t="s">
        <v>1158</v>
      </c>
      <c r="D206" s="66"/>
      <c r="E206" s="18" t="s">
        <v>127</v>
      </c>
      <c r="F206" s="18"/>
      <c r="G206" s="21"/>
    </row>
    <row r="207" spans="1:9" s="113" customFormat="1" ht="75" hidden="1" x14ac:dyDescent="0.25">
      <c r="A207" s="16"/>
      <c r="B207" s="7"/>
      <c r="C207" s="67" t="s">
        <v>1159</v>
      </c>
      <c r="D207" s="68"/>
      <c r="E207" s="8" t="s">
        <v>127</v>
      </c>
      <c r="F207" s="8"/>
      <c r="G207" s="13"/>
    </row>
    <row r="208" spans="1:9" s="113" customFormat="1" ht="45" hidden="1" x14ac:dyDescent="0.25">
      <c r="A208" s="16" t="s">
        <v>353</v>
      </c>
      <c r="B208" s="36" t="s">
        <v>354</v>
      </c>
      <c r="C208" s="67" t="s">
        <v>1160</v>
      </c>
      <c r="D208" s="68"/>
      <c r="E208" s="8" t="s">
        <v>205</v>
      </c>
      <c r="F208" s="8"/>
      <c r="G208" s="13"/>
    </row>
    <row r="209" spans="1:14" ht="60" hidden="1" x14ac:dyDescent="0.25">
      <c r="A209" s="16"/>
      <c r="B209" s="36"/>
      <c r="C209" s="67" t="s">
        <v>1161</v>
      </c>
      <c r="D209" s="68"/>
      <c r="E209" s="8" t="s">
        <v>205</v>
      </c>
      <c r="F209" s="8"/>
      <c r="G209" s="13"/>
      <c r="H209" s="113"/>
      <c r="I209" s="113"/>
      <c r="J209" s="114"/>
      <c r="K209" s="114"/>
      <c r="L209" s="114"/>
      <c r="M209" s="114"/>
      <c r="N209" s="114"/>
    </row>
    <row r="210" spans="1:14" ht="36.950000000000003" customHeight="1" x14ac:dyDescent="0.25">
      <c r="A210" s="262" t="s">
        <v>355</v>
      </c>
      <c r="B210" s="354" t="s">
        <v>356</v>
      </c>
      <c r="C210" s="355"/>
      <c r="D210" s="355"/>
      <c r="E210" s="355"/>
      <c r="F210" s="355"/>
      <c r="G210" s="356"/>
      <c r="H210" s="293">
        <f>SUM(D211:D243)</f>
        <v>22</v>
      </c>
      <c r="I210" s="293">
        <f>COUNT(D211:D243)*2</f>
        <v>22</v>
      </c>
    </row>
    <row r="211" spans="1:14" ht="60" x14ac:dyDescent="0.25">
      <c r="A211" s="262" t="s">
        <v>357</v>
      </c>
      <c r="B211" s="7" t="s">
        <v>358</v>
      </c>
      <c r="C211" s="137" t="s">
        <v>1162</v>
      </c>
      <c r="D211" s="68">
        <v>2</v>
      </c>
      <c r="E211" s="8" t="s">
        <v>19</v>
      </c>
      <c r="F211" s="8"/>
      <c r="G211" s="230"/>
    </row>
    <row r="212" spans="1:14" ht="60" x14ac:dyDescent="0.25">
      <c r="A212" s="262"/>
      <c r="B212" s="7"/>
      <c r="C212" s="8" t="s">
        <v>1163</v>
      </c>
      <c r="D212" s="68">
        <v>2</v>
      </c>
      <c r="E212" s="8" t="s">
        <v>19</v>
      </c>
      <c r="F212" s="8"/>
      <c r="G212" s="230"/>
    </row>
    <row r="213" spans="1:14" ht="60" hidden="1" x14ac:dyDescent="0.25">
      <c r="A213" s="16"/>
      <c r="B213" s="7"/>
      <c r="C213" s="67" t="s">
        <v>1164</v>
      </c>
      <c r="D213" s="68"/>
      <c r="E213" s="8" t="s">
        <v>19</v>
      </c>
      <c r="F213" s="8"/>
      <c r="G213" s="13"/>
      <c r="H213" s="113"/>
      <c r="I213" s="113"/>
      <c r="J213" s="114"/>
      <c r="K213" s="114"/>
      <c r="L213" s="114"/>
      <c r="M213" s="114"/>
      <c r="N213" s="114"/>
    </row>
    <row r="214" spans="1:14" ht="45" hidden="1" x14ac:dyDescent="0.25">
      <c r="A214" s="16"/>
      <c r="B214" s="7"/>
      <c r="C214" s="8" t="s">
        <v>1165</v>
      </c>
      <c r="D214" s="68"/>
      <c r="E214" s="8" t="s">
        <v>19</v>
      </c>
      <c r="F214" s="8"/>
      <c r="G214" s="13"/>
      <c r="H214" s="113"/>
      <c r="I214" s="113"/>
      <c r="J214" s="114"/>
      <c r="K214" s="114"/>
      <c r="L214" s="114"/>
      <c r="M214" s="114"/>
      <c r="N214" s="114"/>
    </row>
    <row r="215" spans="1:14" ht="47.25" hidden="1" x14ac:dyDescent="0.25">
      <c r="A215" s="16" t="s">
        <v>360</v>
      </c>
      <c r="B215" s="17" t="s">
        <v>361</v>
      </c>
      <c r="C215" s="18" t="s">
        <v>1166</v>
      </c>
      <c r="D215" s="66"/>
      <c r="E215" s="18" t="s">
        <v>100</v>
      </c>
      <c r="F215" s="18"/>
      <c r="G215" s="21"/>
      <c r="H215" s="113"/>
      <c r="I215" s="113"/>
      <c r="J215" s="114"/>
      <c r="K215" s="114"/>
      <c r="L215" s="114"/>
      <c r="M215" s="114"/>
      <c r="N215" s="114"/>
    </row>
    <row r="216" spans="1:14" ht="60" x14ac:dyDescent="0.25">
      <c r="A216" s="262" t="s">
        <v>360</v>
      </c>
      <c r="B216" s="7" t="s">
        <v>361</v>
      </c>
      <c r="C216" s="8" t="s">
        <v>1167</v>
      </c>
      <c r="D216" s="12">
        <v>2</v>
      </c>
      <c r="E216" s="9" t="s">
        <v>127</v>
      </c>
      <c r="F216" s="8" t="s">
        <v>1168</v>
      </c>
      <c r="G216" s="230"/>
    </row>
    <row r="217" spans="1:14" ht="60" hidden="1" x14ac:dyDescent="0.25">
      <c r="A217" s="16"/>
      <c r="B217" s="7"/>
      <c r="C217" s="8" t="s">
        <v>1169</v>
      </c>
      <c r="D217" s="68"/>
      <c r="E217" s="8" t="s">
        <v>100</v>
      </c>
      <c r="F217" s="8"/>
      <c r="G217" s="13"/>
      <c r="H217" s="113"/>
      <c r="I217" s="113"/>
      <c r="J217" s="114"/>
      <c r="K217" s="114"/>
      <c r="L217" s="114"/>
      <c r="M217" s="114"/>
      <c r="N217" s="114"/>
    </row>
    <row r="218" spans="1:14" ht="45" hidden="1" x14ac:dyDescent="0.25">
      <c r="A218" s="16"/>
      <c r="B218" s="7"/>
      <c r="C218" s="8" t="s">
        <v>1170</v>
      </c>
      <c r="D218" s="68"/>
      <c r="E218" s="8" t="s">
        <v>100</v>
      </c>
      <c r="F218" s="8"/>
      <c r="G218" s="13"/>
      <c r="H218" s="113"/>
      <c r="I218" s="113"/>
      <c r="J218" s="114"/>
      <c r="K218" s="114"/>
      <c r="L218" s="114"/>
      <c r="M218" s="114"/>
      <c r="N218" s="114"/>
    </row>
    <row r="219" spans="1:14" ht="30" hidden="1" x14ac:dyDescent="0.25">
      <c r="A219" s="16"/>
      <c r="B219" s="7"/>
      <c r="C219" s="8" t="s">
        <v>1171</v>
      </c>
      <c r="D219" s="68"/>
      <c r="E219" s="8" t="s">
        <v>100</v>
      </c>
      <c r="F219" s="8"/>
      <c r="G219" s="13"/>
      <c r="H219" s="113"/>
      <c r="I219" s="113"/>
      <c r="J219" s="114"/>
      <c r="K219" s="114"/>
      <c r="L219" s="114"/>
      <c r="M219" s="114"/>
      <c r="N219" s="114"/>
    </row>
    <row r="220" spans="1:14" ht="30" hidden="1" x14ac:dyDescent="0.25">
      <c r="A220" s="16"/>
      <c r="B220" s="7"/>
      <c r="C220" s="8" t="s">
        <v>1172</v>
      </c>
      <c r="D220" s="68"/>
      <c r="E220" s="8" t="s">
        <v>100</v>
      </c>
      <c r="F220" s="8"/>
      <c r="G220" s="13"/>
      <c r="H220" s="113"/>
      <c r="I220" s="113"/>
      <c r="J220" s="114"/>
      <c r="K220" s="114"/>
      <c r="L220" s="114"/>
      <c r="M220" s="114"/>
      <c r="N220" s="114"/>
    </row>
    <row r="221" spans="1:14" ht="60" x14ac:dyDescent="0.25">
      <c r="A221" s="262"/>
      <c r="B221" s="7"/>
      <c r="C221" s="8" t="s">
        <v>1173</v>
      </c>
      <c r="D221" s="68">
        <v>2</v>
      </c>
      <c r="E221" s="8" t="s">
        <v>100</v>
      </c>
      <c r="F221" s="8"/>
      <c r="G221" s="230"/>
    </row>
    <row r="222" spans="1:14" ht="45" x14ac:dyDescent="0.25">
      <c r="A222" s="262"/>
      <c r="B222" s="7"/>
      <c r="C222" s="8" t="s">
        <v>1174</v>
      </c>
      <c r="D222" s="68">
        <v>2</v>
      </c>
      <c r="E222" s="8" t="s">
        <v>514</v>
      </c>
      <c r="F222" s="138" t="s">
        <v>1175</v>
      </c>
      <c r="G222" s="230"/>
    </row>
    <row r="223" spans="1:14" ht="60" hidden="1" x14ac:dyDescent="0.25">
      <c r="A223" s="16"/>
      <c r="B223" s="7"/>
      <c r="C223" s="8" t="s">
        <v>1176</v>
      </c>
      <c r="D223" s="68"/>
      <c r="E223" s="8" t="s">
        <v>100</v>
      </c>
      <c r="F223" s="8"/>
      <c r="G223" s="13"/>
      <c r="H223" s="113"/>
      <c r="I223" s="113"/>
      <c r="J223" s="114"/>
      <c r="K223" s="114"/>
      <c r="L223" s="114"/>
      <c r="M223" s="114"/>
      <c r="N223" s="114"/>
    </row>
    <row r="224" spans="1:14" ht="30" hidden="1" x14ac:dyDescent="0.25">
      <c r="A224" s="16"/>
      <c r="B224" s="7"/>
      <c r="C224" s="8" t="s">
        <v>1177</v>
      </c>
      <c r="D224" s="68"/>
      <c r="E224" s="8" t="s">
        <v>100</v>
      </c>
      <c r="F224" s="8"/>
      <c r="G224" s="13"/>
      <c r="H224" s="113"/>
      <c r="I224" s="113"/>
      <c r="J224" s="114"/>
      <c r="K224" s="114"/>
      <c r="L224" s="114"/>
      <c r="M224" s="114"/>
      <c r="N224" s="114"/>
    </row>
    <row r="225" spans="1:9" s="113" customFormat="1" ht="60" hidden="1" x14ac:dyDescent="0.25">
      <c r="A225" s="16" t="s">
        <v>363</v>
      </c>
      <c r="B225" s="17" t="s">
        <v>364</v>
      </c>
      <c r="C225" s="18" t="s">
        <v>1178</v>
      </c>
      <c r="D225" s="66"/>
      <c r="E225" s="18" t="s">
        <v>100</v>
      </c>
      <c r="F225" s="18" t="s">
        <v>1179</v>
      </c>
      <c r="G225" s="21"/>
    </row>
    <row r="226" spans="1:9" s="113" customFormat="1" ht="60" hidden="1" x14ac:dyDescent="0.25">
      <c r="A226" s="16"/>
      <c r="B226" s="7"/>
      <c r="C226" s="8" t="s">
        <v>1179</v>
      </c>
      <c r="D226" s="68"/>
      <c r="E226" s="8" t="s">
        <v>100</v>
      </c>
      <c r="F226" s="8"/>
      <c r="G226" s="13"/>
    </row>
    <row r="227" spans="1:9" s="113" customFormat="1" ht="31.5" x14ac:dyDescent="0.25">
      <c r="A227" s="262" t="s">
        <v>363</v>
      </c>
      <c r="B227" s="7" t="s">
        <v>364</v>
      </c>
      <c r="C227" s="8" t="s">
        <v>1180</v>
      </c>
      <c r="D227" s="68">
        <v>2</v>
      </c>
      <c r="E227" s="8" t="s">
        <v>19</v>
      </c>
      <c r="F227" s="8"/>
      <c r="G227" s="230"/>
      <c r="H227" s="293"/>
      <c r="I227" s="293"/>
    </row>
    <row r="228" spans="1:9" s="113" customFormat="1" ht="60" hidden="1" x14ac:dyDescent="0.25">
      <c r="A228" s="16"/>
      <c r="B228" s="7"/>
      <c r="C228" s="8" t="s">
        <v>1181</v>
      </c>
      <c r="D228" s="68"/>
      <c r="E228" s="8" t="s">
        <v>19</v>
      </c>
      <c r="F228" s="8"/>
      <c r="G228" s="13"/>
    </row>
    <row r="229" spans="1:9" s="113" customFormat="1" ht="60" hidden="1" x14ac:dyDescent="0.25">
      <c r="A229" s="16"/>
      <c r="B229" s="7"/>
      <c r="C229" s="8" t="s">
        <v>1182</v>
      </c>
      <c r="D229" s="68"/>
      <c r="E229" s="8" t="s">
        <v>19</v>
      </c>
      <c r="F229" s="8"/>
      <c r="G229" s="13"/>
    </row>
    <row r="230" spans="1:9" s="113" customFormat="1" ht="47.25" x14ac:dyDescent="0.25">
      <c r="A230" s="262" t="s">
        <v>369</v>
      </c>
      <c r="B230" s="32" t="s">
        <v>370</v>
      </c>
      <c r="C230" s="139" t="s">
        <v>1183</v>
      </c>
      <c r="D230" s="68">
        <v>2</v>
      </c>
      <c r="E230" s="8" t="s">
        <v>19</v>
      </c>
      <c r="F230" s="140" t="s">
        <v>1184</v>
      </c>
      <c r="G230" s="230"/>
      <c r="H230" s="293"/>
      <c r="I230" s="293"/>
    </row>
    <row r="231" spans="1:9" s="113" customFormat="1" ht="15.75" hidden="1" x14ac:dyDescent="0.25">
      <c r="A231" s="16"/>
      <c r="B231" s="32"/>
      <c r="C231" s="140" t="s">
        <v>1184</v>
      </c>
      <c r="D231" s="68"/>
      <c r="E231" s="8" t="s">
        <v>100</v>
      </c>
      <c r="F231" s="8"/>
      <c r="G231" s="13"/>
    </row>
    <row r="232" spans="1:9" s="113" customFormat="1" ht="30" x14ac:dyDescent="0.25">
      <c r="A232" s="262"/>
      <c r="B232" s="32"/>
      <c r="C232" s="140" t="s">
        <v>1185</v>
      </c>
      <c r="D232" s="68">
        <v>2</v>
      </c>
      <c r="E232" s="8" t="s">
        <v>19</v>
      </c>
      <c r="F232" s="8"/>
      <c r="G232" s="230"/>
      <c r="H232" s="293"/>
      <c r="I232" s="293"/>
    </row>
    <row r="233" spans="1:9" s="113" customFormat="1" ht="45" x14ac:dyDescent="0.25">
      <c r="A233" s="262"/>
      <c r="B233" s="32"/>
      <c r="C233" s="141" t="s">
        <v>1186</v>
      </c>
      <c r="D233" s="68">
        <v>2</v>
      </c>
      <c r="E233" s="8" t="s">
        <v>19</v>
      </c>
      <c r="F233" s="8"/>
      <c r="G233" s="230"/>
      <c r="H233" s="293"/>
      <c r="I233" s="293"/>
    </row>
    <row r="234" spans="1:9" s="113" customFormat="1" ht="30" hidden="1" x14ac:dyDescent="0.25">
      <c r="A234" s="16"/>
      <c r="B234" s="32"/>
      <c r="C234" s="138" t="s">
        <v>1175</v>
      </c>
      <c r="D234" s="68"/>
      <c r="E234" s="8" t="s">
        <v>19</v>
      </c>
      <c r="F234" s="8"/>
      <c r="G234" s="13"/>
    </row>
    <row r="235" spans="1:9" s="113" customFormat="1" ht="47.25" hidden="1" x14ac:dyDescent="0.25">
      <c r="A235" s="16" t="s">
        <v>372</v>
      </c>
      <c r="B235" s="17" t="s">
        <v>373</v>
      </c>
      <c r="C235" s="142" t="s">
        <v>1187</v>
      </c>
      <c r="D235" s="123"/>
      <c r="E235" s="143" t="s">
        <v>100</v>
      </c>
      <c r="F235" s="144" t="s">
        <v>1188</v>
      </c>
      <c r="G235" s="21"/>
    </row>
    <row r="236" spans="1:9" s="113" customFormat="1" ht="45" hidden="1" x14ac:dyDescent="0.25">
      <c r="A236" s="16"/>
      <c r="B236" s="7"/>
      <c r="C236" s="145" t="s">
        <v>1189</v>
      </c>
      <c r="D236" s="146"/>
      <c r="E236" s="147" t="s">
        <v>100</v>
      </c>
      <c r="F236" s="148"/>
      <c r="G236" s="13"/>
    </row>
    <row r="237" spans="1:9" s="113" customFormat="1" ht="60" x14ac:dyDescent="0.25">
      <c r="A237" s="262"/>
      <c r="B237" s="7"/>
      <c r="C237" s="145" t="s">
        <v>1190</v>
      </c>
      <c r="D237" s="146">
        <v>2</v>
      </c>
      <c r="E237" s="147" t="s">
        <v>236</v>
      </c>
      <c r="F237" s="147"/>
      <c r="G237" s="230"/>
      <c r="H237" s="293"/>
      <c r="I237" s="293"/>
    </row>
    <row r="238" spans="1:9" s="113" customFormat="1" ht="150" x14ac:dyDescent="0.25">
      <c r="A238" s="262"/>
      <c r="B238" s="7"/>
      <c r="C238" s="145" t="s">
        <v>1191</v>
      </c>
      <c r="D238" s="146">
        <v>2</v>
      </c>
      <c r="E238" s="147" t="s">
        <v>236</v>
      </c>
      <c r="F238" s="148" t="s">
        <v>1192</v>
      </c>
      <c r="G238" s="230"/>
      <c r="H238" s="293"/>
      <c r="I238" s="293"/>
    </row>
    <row r="239" spans="1:9" s="113" customFormat="1" ht="75" hidden="1" x14ac:dyDescent="0.25">
      <c r="A239" s="16"/>
      <c r="B239" s="7"/>
      <c r="C239" s="145" t="s">
        <v>1193</v>
      </c>
      <c r="D239" s="146"/>
      <c r="E239" s="147" t="s">
        <v>236</v>
      </c>
      <c r="F239" s="148" t="s">
        <v>1194</v>
      </c>
      <c r="G239" s="13"/>
    </row>
    <row r="240" spans="1:9" s="113" customFormat="1" ht="30" hidden="1" x14ac:dyDescent="0.25">
      <c r="A240" s="16"/>
      <c r="B240" s="17"/>
      <c r="C240" s="149" t="s">
        <v>1195</v>
      </c>
      <c r="D240" s="94"/>
      <c r="E240" s="150" t="s">
        <v>100</v>
      </c>
      <c r="F240" s="150"/>
      <c r="G240" s="21"/>
    </row>
    <row r="241" spans="1:14" ht="30" hidden="1" x14ac:dyDescent="0.25">
      <c r="A241" s="16"/>
      <c r="B241" s="7"/>
      <c r="C241" s="145" t="s">
        <v>1196</v>
      </c>
      <c r="D241" s="146"/>
      <c r="E241" s="147" t="s">
        <v>100</v>
      </c>
      <c r="F241" s="147"/>
      <c r="G241" s="13"/>
      <c r="H241" s="113"/>
      <c r="I241" s="113"/>
      <c r="J241" s="114"/>
      <c r="K241" s="114"/>
      <c r="L241" s="114"/>
      <c r="M241" s="114"/>
      <c r="N241" s="114"/>
    </row>
    <row r="242" spans="1:14" ht="75" hidden="1" x14ac:dyDescent="0.25">
      <c r="A242" s="16"/>
      <c r="B242" s="7"/>
      <c r="C242" s="145" t="s">
        <v>1197</v>
      </c>
      <c r="D242" s="146"/>
      <c r="E242" s="147" t="s">
        <v>125</v>
      </c>
      <c r="F242" s="148" t="s">
        <v>1198</v>
      </c>
      <c r="G242" s="13"/>
      <c r="H242" s="113"/>
      <c r="I242" s="113"/>
      <c r="J242" s="114"/>
      <c r="K242" s="114"/>
      <c r="L242" s="114"/>
      <c r="M242" s="114"/>
      <c r="N242" s="114"/>
    </row>
    <row r="243" spans="1:14" ht="45" hidden="1" x14ac:dyDescent="0.25">
      <c r="A243" s="16"/>
      <c r="B243" s="7"/>
      <c r="C243" s="140" t="s">
        <v>1199</v>
      </c>
      <c r="D243" s="146"/>
      <c r="E243" s="147" t="s">
        <v>125</v>
      </c>
      <c r="F243" s="147"/>
      <c r="G243" s="13"/>
      <c r="H243" s="113"/>
      <c r="I243" s="113"/>
      <c r="J243" s="114"/>
      <c r="K243" s="114"/>
      <c r="L243" s="114"/>
      <c r="M243" s="114"/>
      <c r="N243" s="114"/>
    </row>
    <row r="244" spans="1:14" ht="36.950000000000003" customHeight="1" x14ac:dyDescent="0.25">
      <c r="A244" s="262" t="s">
        <v>376</v>
      </c>
      <c r="B244" s="354" t="s">
        <v>377</v>
      </c>
      <c r="C244" s="355"/>
      <c r="D244" s="355"/>
      <c r="E244" s="355"/>
      <c r="F244" s="355"/>
      <c r="G244" s="356"/>
      <c r="H244" s="293">
        <f>SUM(D245:D262)</f>
        <v>10</v>
      </c>
      <c r="I244" s="293">
        <f>COUNT(D245:D262)*2</f>
        <v>10</v>
      </c>
    </row>
    <row r="245" spans="1:14" ht="105" x14ac:dyDescent="0.25">
      <c r="A245" s="262" t="s">
        <v>378</v>
      </c>
      <c r="B245" s="7" t="s">
        <v>379</v>
      </c>
      <c r="C245" s="8" t="s">
        <v>1200</v>
      </c>
      <c r="D245" s="68">
        <v>2</v>
      </c>
      <c r="E245" s="8" t="s">
        <v>127</v>
      </c>
      <c r="F245" s="8" t="s">
        <v>1201</v>
      </c>
      <c r="G245" s="230"/>
    </row>
    <row r="246" spans="1:14" ht="45" hidden="1" x14ac:dyDescent="0.25">
      <c r="A246" s="16"/>
      <c r="B246" s="7"/>
      <c r="C246" s="8" t="s">
        <v>1202</v>
      </c>
      <c r="D246" s="68"/>
      <c r="E246" s="8" t="s">
        <v>100</v>
      </c>
      <c r="F246" s="8" t="s">
        <v>1203</v>
      </c>
      <c r="G246" s="13"/>
      <c r="H246" s="113"/>
      <c r="I246" s="113"/>
      <c r="J246" s="114"/>
      <c r="K246" s="114"/>
      <c r="L246" s="114"/>
      <c r="M246" s="114"/>
      <c r="N246" s="114"/>
    </row>
    <row r="247" spans="1:14" ht="30" hidden="1" x14ac:dyDescent="0.25">
      <c r="A247" s="16"/>
      <c r="B247" s="7"/>
      <c r="C247" s="8" t="s">
        <v>1204</v>
      </c>
      <c r="D247" s="68"/>
      <c r="E247" s="8" t="s">
        <v>100</v>
      </c>
      <c r="F247" s="8"/>
      <c r="G247" s="13"/>
      <c r="H247" s="113"/>
      <c r="I247" s="113"/>
      <c r="J247" s="114"/>
      <c r="K247" s="114"/>
      <c r="L247" s="114"/>
      <c r="M247" s="114"/>
      <c r="N247" s="114"/>
    </row>
    <row r="248" spans="1:14" ht="75" x14ac:dyDescent="0.25">
      <c r="A248" s="262"/>
      <c r="B248" s="7"/>
      <c r="C248" s="8" t="s">
        <v>1205</v>
      </c>
      <c r="D248" s="68">
        <v>2</v>
      </c>
      <c r="E248" s="8" t="s">
        <v>100</v>
      </c>
      <c r="F248" s="8" t="s">
        <v>1206</v>
      </c>
      <c r="G248" s="230"/>
    </row>
    <row r="249" spans="1:14" ht="75" hidden="1" x14ac:dyDescent="0.25">
      <c r="A249" s="16"/>
      <c r="B249" s="7"/>
      <c r="C249" s="8" t="s">
        <v>1206</v>
      </c>
      <c r="D249" s="68"/>
      <c r="E249" s="8" t="s">
        <v>19</v>
      </c>
      <c r="F249" s="8"/>
      <c r="G249" s="13"/>
      <c r="H249" s="113"/>
      <c r="I249" s="113"/>
      <c r="J249" s="114"/>
      <c r="K249" s="114"/>
      <c r="L249" s="114"/>
      <c r="M249" s="114"/>
      <c r="N249" s="114"/>
    </row>
    <row r="250" spans="1:14" ht="30" hidden="1" x14ac:dyDescent="0.25">
      <c r="A250" s="16"/>
      <c r="B250" s="7"/>
      <c r="C250" s="8" t="s">
        <v>1207</v>
      </c>
      <c r="D250" s="68"/>
      <c r="E250" s="8" t="s">
        <v>19</v>
      </c>
      <c r="F250" s="8"/>
      <c r="G250" s="13"/>
      <c r="H250" s="113"/>
      <c r="I250" s="113"/>
      <c r="J250" s="114"/>
      <c r="K250" s="114"/>
      <c r="L250" s="114"/>
      <c r="M250" s="114"/>
      <c r="N250" s="114"/>
    </row>
    <row r="251" spans="1:14" ht="30" hidden="1" x14ac:dyDescent="0.25">
      <c r="A251" s="16"/>
      <c r="B251" s="7"/>
      <c r="C251" s="8" t="s">
        <v>1208</v>
      </c>
      <c r="D251" s="68"/>
      <c r="E251" s="8" t="s">
        <v>100</v>
      </c>
      <c r="F251" s="8"/>
      <c r="G251" s="13"/>
      <c r="H251" s="113"/>
      <c r="I251" s="113"/>
      <c r="J251" s="114"/>
      <c r="K251" s="114"/>
      <c r="L251" s="114"/>
      <c r="M251" s="114"/>
      <c r="N251" s="114"/>
    </row>
    <row r="252" spans="1:14" ht="47.25" x14ac:dyDescent="0.25">
      <c r="A252" s="262" t="s">
        <v>380</v>
      </c>
      <c r="B252" s="7" t="s">
        <v>381</v>
      </c>
      <c r="C252" s="8" t="s">
        <v>1209</v>
      </c>
      <c r="D252" s="68">
        <v>2</v>
      </c>
      <c r="E252" s="8" t="s">
        <v>127</v>
      </c>
      <c r="F252" s="8" t="s">
        <v>1210</v>
      </c>
      <c r="G252" s="230"/>
    </row>
    <row r="253" spans="1:14" ht="30" hidden="1" x14ac:dyDescent="0.25">
      <c r="A253" s="16"/>
      <c r="B253" s="17"/>
      <c r="C253" s="18" t="s">
        <v>1211</v>
      </c>
      <c r="D253" s="66"/>
      <c r="E253" s="18" t="s">
        <v>100</v>
      </c>
      <c r="F253" s="18"/>
      <c r="G253" s="21"/>
      <c r="H253" s="113"/>
      <c r="I253" s="113"/>
      <c r="J253" s="114"/>
      <c r="K253" s="114"/>
      <c r="L253" s="114"/>
      <c r="M253" s="114"/>
      <c r="N253" s="114"/>
    </row>
    <row r="254" spans="1:14" ht="30" hidden="1" x14ac:dyDescent="0.25">
      <c r="A254" s="16"/>
      <c r="B254" s="7"/>
      <c r="C254" s="8" t="s">
        <v>1210</v>
      </c>
      <c r="D254" s="68"/>
      <c r="E254" s="8" t="s">
        <v>100</v>
      </c>
      <c r="F254" s="8"/>
      <c r="G254" s="13"/>
      <c r="H254" s="113"/>
      <c r="I254" s="113"/>
      <c r="J254" s="114"/>
      <c r="K254" s="114"/>
      <c r="L254" s="114"/>
      <c r="M254" s="114"/>
      <c r="N254" s="114"/>
    </row>
    <row r="255" spans="1:14" ht="47.25" x14ac:dyDescent="0.25">
      <c r="A255" s="262" t="s">
        <v>384</v>
      </c>
      <c r="B255" s="7" t="s">
        <v>385</v>
      </c>
      <c r="C255" s="8" t="s">
        <v>1212</v>
      </c>
      <c r="D255" s="68">
        <v>2</v>
      </c>
      <c r="E255" s="8" t="s">
        <v>205</v>
      </c>
      <c r="F255" s="8"/>
      <c r="G255" s="230"/>
    </row>
    <row r="256" spans="1:14" ht="30" hidden="1" x14ac:dyDescent="0.25">
      <c r="A256" s="16"/>
      <c r="B256" s="7"/>
      <c r="C256" s="8" t="s">
        <v>1213</v>
      </c>
      <c r="D256" s="68"/>
      <c r="E256" s="8" t="s">
        <v>127</v>
      </c>
      <c r="F256" s="8"/>
      <c r="G256" s="13"/>
      <c r="H256" s="113"/>
      <c r="I256" s="113"/>
      <c r="J256" s="114"/>
      <c r="K256" s="114"/>
      <c r="L256" s="114"/>
      <c r="M256" s="114"/>
      <c r="N256" s="114"/>
    </row>
    <row r="257" spans="1:14" ht="60" hidden="1" x14ac:dyDescent="0.25">
      <c r="A257" s="16"/>
      <c r="B257" s="7"/>
      <c r="C257" s="8" t="s">
        <v>1214</v>
      </c>
      <c r="D257" s="68"/>
      <c r="E257" s="8" t="s">
        <v>125</v>
      </c>
      <c r="F257" s="8"/>
      <c r="G257" s="13"/>
      <c r="H257" s="113"/>
      <c r="I257" s="113"/>
      <c r="J257" s="114"/>
      <c r="K257" s="114"/>
      <c r="L257" s="114"/>
      <c r="M257" s="114"/>
      <c r="N257" s="114"/>
    </row>
    <row r="258" spans="1:14" ht="45" hidden="1" x14ac:dyDescent="0.25">
      <c r="A258" s="16"/>
      <c r="B258" s="7"/>
      <c r="C258" s="8" t="s">
        <v>1215</v>
      </c>
      <c r="D258" s="68"/>
      <c r="E258" s="8" t="s">
        <v>205</v>
      </c>
      <c r="F258" s="8"/>
      <c r="G258" s="13"/>
      <c r="H258" s="113"/>
      <c r="I258" s="113"/>
      <c r="J258" s="114"/>
      <c r="K258" s="114"/>
      <c r="L258" s="114"/>
      <c r="M258" s="114"/>
      <c r="N258" s="114"/>
    </row>
    <row r="259" spans="1:14" ht="47.25" hidden="1" x14ac:dyDescent="0.25">
      <c r="A259" s="16" t="s">
        <v>386</v>
      </c>
      <c r="B259" s="17" t="s">
        <v>387</v>
      </c>
      <c r="C259" s="18" t="s">
        <v>1216</v>
      </c>
      <c r="D259" s="66"/>
      <c r="E259" s="18" t="s">
        <v>100</v>
      </c>
      <c r="F259" s="18"/>
      <c r="G259" s="21"/>
      <c r="H259" s="113"/>
      <c r="I259" s="113"/>
      <c r="J259" s="114"/>
      <c r="K259" s="114"/>
      <c r="L259" s="114"/>
      <c r="M259" s="114"/>
      <c r="N259" s="114"/>
    </row>
    <row r="260" spans="1:14" ht="30" hidden="1" x14ac:dyDescent="0.25">
      <c r="A260" s="16"/>
      <c r="B260" s="7"/>
      <c r="C260" s="8" t="s">
        <v>1217</v>
      </c>
      <c r="D260" s="68"/>
      <c r="E260" s="8" t="s">
        <v>205</v>
      </c>
      <c r="F260" s="8"/>
      <c r="G260" s="13"/>
      <c r="H260" s="113"/>
      <c r="I260" s="113"/>
      <c r="J260" s="114"/>
      <c r="K260" s="114"/>
      <c r="L260" s="114"/>
      <c r="M260" s="114"/>
      <c r="N260" s="114"/>
    </row>
    <row r="261" spans="1:14" ht="90" hidden="1" x14ac:dyDescent="0.25">
      <c r="A261" s="16"/>
      <c r="B261" s="7"/>
      <c r="C261" s="8" t="s">
        <v>1218</v>
      </c>
      <c r="D261" s="68"/>
      <c r="E261" s="8" t="s">
        <v>816</v>
      </c>
      <c r="F261" s="8" t="s">
        <v>1219</v>
      </c>
      <c r="G261" s="13"/>
      <c r="H261" s="113"/>
      <c r="I261" s="113"/>
      <c r="J261" s="114"/>
      <c r="K261" s="114"/>
      <c r="L261" s="114"/>
      <c r="M261" s="114"/>
      <c r="N261" s="114"/>
    </row>
    <row r="262" spans="1:14" ht="60" x14ac:dyDescent="0.25">
      <c r="A262" s="262"/>
      <c r="B262" s="7"/>
      <c r="C262" s="8" t="s">
        <v>1220</v>
      </c>
      <c r="D262" s="68">
        <v>2</v>
      </c>
      <c r="E262" s="8" t="s">
        <v>19</v>
      </c>
      <c r="F262" s="8" t="s">
        <v>1221</v>
      </c>
      <c r="G262" s="230"/>
    </row>
    <row r="263" spans="1:14" ht="36.950000000000003" customHeight="1" x14ac:dyDescent="0.25">
      <c r="A263" s="262" t="s">
        <v>388</v>
      </c>
      <c r="B263" s="354" t="s">
        <v>2628</v>
      </c>
      <c r="C263" s="355"/>
      <c r="D263" s="355"/>
      <c r="E263" s="355"/>
      <c r="F263" s="355"/>
      <c r="G263" s="356"/>
      <c r="H263" s="293">
        <f>SUM(D264:D276)</f>
        <v>12</v>
      </c>
      <c r="I263" s="293">
        <f>COUNT(D264:D276)*2</f>
        <v>12</v>
      </c>
    </row>
    <row r="264" spans="1:14" ht="47.25" x14ac:dyDescent="0.25">
      <c r="A264" s="262" t="s">
        <v>390</v>
      </c>
      <c r="B264" s="7" t="s">
        <v>391</v>
      </c>
      <c r="C264" s="8" t="s">
        <v>1222</v>
      </c>
      <c r="D264" s="68">
        <v>2</v>
      </c>
      <c r="E264" s="8" t="s">
        <v>19</v>
      </c>
      <c r="F264" s="8"/>
      <c r="G264" s="230"/>
    </row>
    <row r="265" spans="1:14" ht="30" hidden="1" x14ac:dyDescent="0.25">
      <c r="A265" s="16"/>
      <c r="B265" s="8"/>
      <c r="C265" s="8" t="s">
        <v>1223</v>
      </c>
      <c r="D265" s="68"/>
      <c r="E265" s="8" t="s">
        <v>19</v>
      </c>
      <c r="F265" s="8"/>
      <c r="G265" s="13"/>
      <c r="H265" s="113"/>
      <c r="I265" s="113"/>
      <c r="J265" s="114"/>
      <c r="K265" s="114"/>
      <c r="L265" s="114"/>
      <c r="M265" s="114"/>
      <c r="N265" s="114"/>
    </row>
    <row r="266" spans="1:14" ht="30" x14ac:dyDescent="0.25">
      <c r="A266" s="262"/>
      <c r="B266" s="7"/>
      <c r="C266" s="8" t="s">
        <v>1224</v>
      </c>
      <c r="D266" s="68">
        <v>2</v>
      </c>
      <c r="E266" s="8" t="s">
        <v>375</v>
      </c>
      <c r="F266" s="8"/>
      <c r="G266" s="230"/>
    </row>
    <row r="267" spans="1:14" ht="45" hidden="1" x14ac:dyDescent="0.25">
      <c r="A267" s="16"/>
      <c r="B267" s="7"/>
      <c r="C267" s="8" t="s">
        <v>1225</v>
      </c>
      <c r="D267" s="68"/>
      <c r="E267" s="8" t="s">
        <v>19</v>
      </c>
      <c r="F267" s="8"/>
      <c r="G267" s="13"/>
      <c r="H267" s="113"/>
      <c r="I267" s="113"/>
      <c r="J267" s="114"/>
      <c r="K267" s="114"/>
      <c r="L267" s="114"/>
      <c r="M267" s="114"/>
      <c r="N267" s="114"/>
    </row>
    <row r="268" spans="1:14" ht="45" hidden="1" x14ac:dyDescent="0.25">
      <c r="A268" s="16"/>
      <c r="B268" s="7"/>
      <c r="C268" s="8" t="s">
        <v>1226</v>
      </c>
      <c r="D268" s="68"/>
      <c r="E268" s="8" t="s">
        <v>19</v>
      </c>
      <c r="F268" s="8"/>
      <c r="G268" s="13"/>
      <c r="H268" s="113"/>
      <c r="I268" s="113"/>
      <c r="J268" s="114"/>
      <c r="K268" s="114"/>
      <c r="L268" s="114"/>
      <c r="M268" s="114"/>
      <c r="N268" s="114"/>
    </row>
    <row r="269" spans="1:14" ht="47.25" x14ac:dyDescent="0.25">
      <c r="A269" s="262" t="s">
        <v>392</v>
      </c>
      <c r="B269" s="7" t="s">
        <v>393</v>
      </c>
      <c r="C269" s="69" t="s">
        <v>1227</v>
      </c>
      <c r="D269" s="68">
        <v>2</v>
      </c>
      <c r="E269" s="8" t="s">
        <v>19</v>
      </c>
      <c r="F269" s="8"/>
      <c r="G269" s="230"/>
    </row>
    <row r="270" spans="1:14" ht="45" hidden="1" x14ac:dyDescent="0.25">
      <c r="A270" s="16"/>
      <c r="B270" s="7"/>
      <c r="C270" s="8" t="s">
        <v>1228</v>
      </c>
      <c r="D270" s="68"/>
      <c r="E270" s="8" t="s">
        <v>19</v>
      </c>
      <c r="F270" s="8"/>
      <c r="G270" s="13"/>
      <c r="H270" s="113"/>
      <c r="I270" s="113"/>
      <c r="J270" s="114"/>
      <c r="K270" s="114"/>
      <c r="L270" s="114"/>
      <c r="M270" s="114"/>
      <c r="N270" s="114"/>
    </row>
    <row r="271" spans="1:14" ht="63" x14ac:dyDescent="0.25">
      <c r="A271" s="262" t="s">
        <v>394</v>
      </c>
      <c r="B271" s="7" t="s">
        <v>395</v>
      </c>
      <c r="C271" s="8" t="s">
        <v>1229</v>
      </c>
      <c r="D271" s="68">
        <v>2</v>
      </c>
      <c r="E271" s="8" t="s">
        <v>19</v>
      </c>
      <c r="F271" s="8" t="s">
        <v>1230</v>
      </c>
      <c r="G271" s="230"/>
    </row>
    <row r="272" spans="1:14" ht="30" hidden="1" x14ac:dyDescent="0.25">
      <c r="A272" s="16"/>
      <c r="B272" s="7"/>
      <c r="C272" s="8" t="s">
        <v>1231</v>
      </c>
      <c r="D272" s="68"/>
      <c r="E272" s="8" t="s">
        <v>19</v>
      </c>
      <c r="F272" s="8" t="s">
        <v>1232</v>
      </c>
      <c r="G272" s="13"/>
      <c r="H272" s="113"/>
      <c r="I272" s="113"/>
      <c r="J272" s="114"/>
      <c r="K272" s="114"/>
      <c r="L272" s="114"/>
      <c r="M272" s="114"/>
      <c r="N272" s="114"/>
    </row>
    <row r="273" spans="1:14" ht="60" hidden="1" x14ac:dyDescent="0.25">
      <c r="A273" s="16"/>
      <c r="B273" s="7"/>
      <c r="C273" s="8" t="s">
        <v>1233</v>
      </c>
      <c r="D273" s="68"/>
      <c r="E273" s="8" t="s">
        <v>19</v>
      </c>
      <c r="F273" s="8" t="s">
        <v>1234</v>
      </c>
      <c r="G273" s="13"/>
      <c r="H273" s="113"/>
      <c r="I273" s="113"/>
      <c r="J273" s="114"/>
      <c r="K273" s="114"/>
      <c r="L273" s="114"/>
      <c r="M273" s="114"/>
      <c r="N273" s="114"/>
    </row>
    <row r="274" spans="1:14" ht="30" x14ac:dyDescent="0.25">
      <c r="A274" s="262"/>
      <c r="B274" s="7"/>
      <c r="C274" s="8" t="s">
        <v>1235</v>
      </c>
      <c r="D274" s="68">
        <v>2</v>
      </c>
      <c r="E274" s="8" t="s">
        <v>205</v>
      </c>
      <c r="F274" s="8" t="s">
        <v>1236</v>
      </c>
      <c r="G274" s="230"/>
    </row>
    <row r="275" spans="1:14" ht="60" hidden="1" x14ac:dyDescent="0.25">
      <c r="A275" s="16"/>
      <c r="B275" s="7"/>
      <c r="C275" s="8" t="s">
        <v>1237</v>
      </c>
      <c r="D275" s="68"/>
      <c r="E275" s="8" t="s">
        <v>816</v>
      </c>
      <c r="F275" s="8" t="s">
        <v>1238</v>
      </c>
      <c r="G275" s="13"/>
      <c r="H275" s="113"/>
      <c r="I275" s="113"/>
      <c r="J275" s="114"/>
      <c r="K275" s="114"/>
      <c r="L275" s="114"/>
      <c r="M275" s="114"/>
      <c r="N275" s="114"/>
    </row>
    <row r="276" spans="1:14" ht="45" x14ac:dyDescent="0.25">
      <c r="A276" s="262"/>
      <c r="B276" s="7"/>
      <c r="C276" s="8" t="s">
        <v>1239</v>
      </c>
      <c r="D276" s="68">
        <v>2</v>
      </c>
      <c r="E276" s="8" t="s">
        <v>205</v>
      </c>
      <c r="F276" s="8"/>
      <c r="G276" s="230"/>
    </row>
    <row r="277" spans="1:14" ht="36.950000000000003" customHeight="1" x14ac:dyDescent="0.25">
      <c r="A277" s="262" t="s">
        <v>396</v>
      </c>
      <c r="B277" s="415" t="s">
        <v>397</v>
      </c>
      <c r="C277" s="415"/>
      <c r="D277" s="415"/>
      <c r="E277" s="415"/>
      <c r="F277" s="415"/>
      <c r="G277" s="416"/>
      <c r="H277" s="293">
        <f>SUM(D278:D289)</f>
        <v>10</v>
      </c>
      <c r="I277" s="293">
        <f>COUNT(D278:D289)*2</f>
        <v>10</v>
      </c>
    </row>
    <row r="278" spans="1:14" ht="45" x14ac:dyDescent="0.25">
      <c r="A278" s="262" t="s">
        <v>398</v>
      </c>
      <c r="B278" s="7" t="s">
        <v>399</v>
      </c>
      <c r="C278" s="8" t="s">
        <v>1240</v>
      </c>
      <c r="D278" s="68">
        <v>2</v>
      </c>
      <c r="E278" s="8" t="s">
        <v>19</v>
      </c>
      <c r="F278" s="8"/>
      <c r="G278" s="230"/>
    </row>
    <row r="279" spans="1:14" ht="105" x14ac:dyDescent="0.25">
      <c r="A279" s="262"/>
      <c r="B279" s="7"/>
      <c r="C279" s="8" t="s">
        <v>1241</v>
      </c>
      <c r="D279" s="68">
        <v>2</v>
      </c>
      <c r="E279" s="8" t="s">
        <v>19</v>
      </c>
      <c r="F279" s="8" t="s">
        <v>1242</v>
      </c>
      <c r="G279" s="230"/>
    </row>
    <row r="280" spans="1:14" ht="60" hidden="1" x14ac:dyDescent="0.25">
      <c r="A280" s="16"/>
      <c r="B280" s="7"/>
      <c r="C280" s="8" t="s">
        <v>1243</v>
      </c>
      <c r="D280" s="68"/>
      <c r="E280" s="8" t="s">
        <v>19</v>
      </c>
      <c r="F280" s="8"/>
      <c r="G280" s="13"/>
      <c r="H280" s="113"/>
      <c r="I280" s="113"/>
      <c r="J280" s="114"/>
      <c r="K280" s="114"/>
      <c r="L280" s="114"/>
      <c r="M280" s="114"/>
      <c r="N280" s="114"/>
    </row>
    <row r="281" spans="1:14" ht="45" hidden="1" x14ac:dyDescent="0.25">
      <c r="A281" s="16"/>
      <c r="B281" s="7"/>
      <c r="C281" s="8" t="s">
        <v>1244</v>
      </c>
      <c r="D281" s="68"/>
      <c r="E281" s="8" t="s">
        <v>19</v>
      </c>
      <c r="F281" s="8"/>
      <c r="G281" s="13"/>
      <c r="H281" s="113"/>
      <c r="I281" s="113"/>
      <c r="J281" s="114"/>
      <c r="K281" s="114"/>
      <c r="L281" s="114"/>
      <c r="M281" s="114"/>
      <c r="N281" s="114"/>
    </row>
    <row r="282" spans="1:14" ht="30" x14ac:dyDescent="0.25">
      <c r="A282" s="262"/>
      <c r="B282" s="7"/>
      <c r="C282" s="8" t="s">
        <v>1245</v>
      </c>
      <c r="D282" s="68">
        <v>2</v>
      </c>
      <c r="E282" s="8" t="s">
        <v>19</v>
      </c>
      <c r="F282" s="8"/>
      <c r="G282" s="230"/>
    </row>
    <row r="283" spans="1:14" ht="47.25" hidden="1" x14ac:dyDescent="0.25">
      <c r="A283" s="16" t="s">
        <v>400</v>
      </c>
      <c r="B283" s="7" t="s">
        <v>401</v>
      </c>
      <c r="C283" s="8" t="s">
        <v>1246</v>
      </c>
      <c r="D283" s="68"/>
      <c r="E283" s="8" t="s">
        <v>19</v>
      </c>
      <c r="F283" s="8"/>
      <c r="G283" s="13"/>
      <c r="H283" s="113"/>
      <c r="I283" s="113"/>
      <c r="J283" s="114"/>
      <c r="K283" s="114"/>
      <c r="L283" s="114"/>
      <c r="M283" s="114"/>
      <c r="N283" s="114"/>
    </row>
    <row r="284" spans="1:14" ht="30" hidden="1" x14ac:dyDescent="0.25">
      <c r="A284" s="16"/>
      <c r="B284" s="7"/>
      <c r="C284" s="8" t="s">
        <v>1247</v>
      </c>
      <c r="D284" s="68"/>
      <c r="E284" s="8" t="s">
        <v>19</v>
      </c>
      <c r="F284" s="8"/>
      <c r="G284" s="13"/>
      <c r="H284" s="113"/>
      <c r="I284" s="113"/>
      <c r="J284" s="114"/>
      <c r="K284" s="114"/>
      <c r="L284" s="114"/>
      <c r="M284" s="114"/>
      <c r="N284" s="114"/>
    </row>
    <row r="285" spans="1:14" ht="60" hidden="1" x14ac:dyDescent="0.25">
      <c r="A285" s="16" t="s">
        <v>402</v>
      </c>
      <c r="B285" s="8" t="s">
        <v>403</v>
      </c>
      <c r="C285" s="8" t="s">
        <v>1248</v>
      </c>
      <c r="D285" s="68"/>
      <c r="E285" s="8" t="s">
        <v>816</v>
      </c>
      <c r="F285" s="8"/>
      <c r="G285" s="13"/>
      <c r="H285" s="113"/>
      <c r="I285" s="113"/>
      <c r="J285" s="114"/>
      <c r="K285" s="114"/>
      <c r="L285" s="114"/>
      <c r="M285" s="114"/>
      <c r="N285" s="114"/>
    </row>
    <row r="286" spans="1:14" ht="30" hidden="1" x14ac:dyDescent="0.25">
      <c r="A286" s="16"/>
      <c r="B286" s="8"/>
      <c r="C286" s="8" t="s">
        <v>1249</v>
      </c>
      <c r="D286" s="68"/>
      <c r="E286" s="8" t="s">
        <v>19</v>
      </c>
      <c r="F286" s="8"/>
      <c r="G286" s="13"/>
      <c r="H286" s="113"/>
      <c r="I286" s="113"/>
      <c r="J286" s="114"/>
      <c r="K286" s="114"/>
      <c r="L286" s="114"/>
      <c r="M286" s="114"/>
      <c r="N286" s="114"/>
    </row>
    <row r="287" spans="1:14" ht="45" x14ac:dyDescent="0.25">
      <c r="A287" s="262" t="s">
        <v>404</v>
      </c>
      <c r="B287" s="8" t="s">
        <v>405</v>
      </c>
      <c r="C287" s="8" t="s">
        <v>1250</v>
      </c>
      <c r="D287" s="68">
        <v>2</v>
      </c>
      <c r="E287" s="8" t="s">
        <v>557</v>
      </c>
      <c r="F287" s="8"/>
      <c r="G287" s="230"/>
    </row>
    <row r="288" spans="1:14" ht="60" x14ac:dyDescent="0.25">
      <c r="A288" s="262"/>
      <c r="B288" s="8"/>
      <c r="C288" s="8" t="s">
        <v>1251</v>
      </c>
      <c r="D288" s="68">
        <v>2</v>
      </c>
      <c r="E288" s="8" t="s">
        <v>19</v>
      </c>
      <c r="F288" s="8" t="s">
        <v>1252</v>
      </c>
      <c r="G288" s="230"/>
    </row>
    <row r="289" spans="1:14" ht="45" hidden="1" x14ac:dyDescent="0.25">
      <c r="A289" s="16"/>
      <c r="B289" s="8"/>
      <c r="C289" s="8" t="s">
        <v>1252</v>
      </c>
      <c r="D289" s="68"/>
      <c r="E289" s="8" t="s">
        <v>19</v>
      </c>
      <c r="F289" s="8"/>
      <c r="G289" s="13"/>
      <c r="H289" s="113"/>
      <c r="I289" s="113"/>
      <c r="J289" s="114"/>
      <c r="K289" s="114"/>
      <c r="L289" s="114"/>
      <c r="M289" s="114"/>
      <c r="N289" s="114"/>
    </row>
    <row r="290" spans="1:14" ht="36.950000000000003" customHeight="1" x14ac:dyDescent="0.25">
      <c r="A290" s="262" t="s">
        <v>406</v>
      </c>
      <c r="B290" s="354" t="s">
        <v>407</v>
      </c>
      <c r="C290" s="355"/>
      <c r="D290" s="355"/>
      <c r="E290" s="355"/>
      <c r="F290" s="355"/>
      <c r="G290" s="356"/>
      <c r="H290" s="293">
        <f>SUM(D291:D298)</f>
        <v>8</v>
      </c>
      <c r="I290" s="293">
        <f>COUNT(D291:D298)*2</f>
        <v>8</v>
      </c>
    </row>
    <row r="291" spans="1:14" ht="60" x14ac:dyDescent="0.25">
      <c r="A291" s="262" t="s">
        <v>408</v>
      </c>
      <c r="B291" s="7" t="s">
        <v>409</v>
      </c>
      <c r="C291" s="8" t="s">
        <v>1253</v>
      </c>
      <c r="D291" s="68">
        <v>2</v>
      </c>
      <c r="E291" s="8" t="s">
        <v>375</v>
      </c>
      <c r="F291" s="8"/>
      <c r="G291" s="230"/>
    </row>
    <row r="292" spans="1:14" ht="63" hidden="1" x14ac:dyDescent="0.25">
      <c r="A292" s="16" t="s">
        <v>410</v>
      </c>
      <c r="B292" s="7" t="s">
        <v>411</v>
      </c>
      <c r="C292" s="8" t="s">
        <v>1254</v>
      </c>
      <c r="D292" s="68"/>
      <c r="E292" s="8" t="s">
        <v>375</v>
      </c>
      <c r="F292" s="8"/>
      <c r="G292" s="13"/>
      <c r="H292" s="113"/>
      <c r="I292" s="113"/>
      <c r="J292" s="114"/>
      <c r="K292" s="114"/>
      <c r="L292" s="114"/>
      <c r="M292" s="114"/>
      <c r="N292" s="114"/>
    </row>
    <row r="293" spans="1:14" ht="15.75" hidden="1" x14ac:dyDescent="0.25">
      <c r="A293" s="16"/>
      <c r="B293" s="7"/>
      <c r="C293" s="8" t="s">
        <v>1255</v>
      </c>
      <c r="D293" s="68"/>
      <c r="E293" s="8" t="s">
        <v>375</v>
      </c>
      <c r="F293" s="8"/>
      <c r="G293" s="13"/>
      <c r="H293" s="113"/>
      <c r="I293" s="113"/>
      <c r="J293" s="114"/>
      <c r="K293" s="114"/>
      <c r="L293" s="114"/>
      <c r="M293" s="114"/>
      <c r="N293" s="114"/>
    </row>
    <row r="294" spans="1:14" ht="30" hidden="1" x14ac:dyDescent="0.25">
      <c r="A294" s="16"/>
      <c r="B294" s="7"/>
      <c r="C294" s="8" t="s">
        <v>1256</v>
      </c>
      <c r="D294" s="68"/>
      <c r="E294" s="8" t="s">
        <v>375</v>
      </c>
      <c r="F294" s="8"/>
      <c r="G294" s="13"/>
      <c r="H294" s="113"/>
      <c r="I294" s="113"/>
      <c r="J294" s="114"/>
      <c r="K294" s="114"/>
      <c r="L294" s="114"/>
      <c r="M294" s="114"/>
      <c r="N294" s="114"/>
    </row>
    <row r="295" spans="1:14" ht="47.25" x14ac:dyDescent="0.25">
      <c r="A295" s="262" t="s">
        <v>412</v>
      </c>
      <c r="B295" s="75" t="s">
        <v>413</v>
      </c>
      <c r="C295" s="8" t="s">
        <v>1257</v>
      </c>
      <c r="D295" s="68">
        <v>2</v>
      </c>
      <c r="E295" s="8" t="s">
        <v>19</v>
      </c>
      <c r="F295" s="8"/>
      <c r="G295" s="230"/>
    </row>
    <row r="296" spans="1:14" ht="60" x14ac:dyDescent="0.25">
      <c r="A296" s="262"/>
      <c r="B296" s="32"/>
      <c r="C296" s="8" t="s">
        <v>1258</v>
      </c>
      <c r="D296" s="68">
        <v>2</v>
      </c>
      <c r="E296" s="8" t="s">
        <v>19</v>
      </c>
      <c r="F296" s="8"/>
      <c r="G296" s="230"/>
    </row>
    <row r="297" spans="1:14" ht="45" x14ac:dyDescent="0.25">
      <c r="A297" s="262"/>
      <c r="B297" s="32"/>
      <c r="C297" s="8" t="s">
        <v>1259</v>
      </c>
      <c r="D297" s="68">
        <v>2</v>
      </c>
      <c r="E297" s="8" t="s">
        <v>19</v>
      </c>
      <c r="F297" s="8"/>
      <c r="G297" s="230"/>
    </row>
    <row r="298" spans="1:14" ht="15.75" hidden="1" x14ac:dyDescent="0.25">
      <c r="A298" s="16"/>
      <c r="B298" s="32"/>
      <c r="C298" s="8" t="s">
        <v>1260</v>
      </c>
      <c r="D298" s="68"/>
      <c r="E298" s="8" t="s">
        <v>19</v>
      </c>
      <c r="F298" s="8"/>
      <c r="G298" s="13"/>
      <c r="H298" s="113"/>
      <c r="I298" s="113"/>
      <c r="J298" s="114"/>
      <c r="K298" s="114"/>
      <c r="L298" s="114"/>
      <c r="M298" s="114"/>
      <c r="N298" s="114"/>
    </row>
    <row r="299" spans="1:14" ht="36.950000000000003" customHeight="1" x14ac:dyDescent="0.25">
      <c r="A299" s="262" t="s">
        <v>414</v>
      </c>
      <c r="B299" s="417" t="s">
        <v>415</v>
      </c>
      <c r="C299" s="418"/>
      <c r="D299" s="418"/>
      <c r="E299" s="418"/>
      <c r="F299" s="418"/>
      <c r="G299" s="419"/>
      <c r="H299" s="293">
        <f>SUM(D300:D314)</f>
        <v>6</v>
      </c>
      <c r="I299" s="293">
        <f>COUNT(D300:D314)*2</f>
        <v>6</v>
      </c>
    </row>
    <row r="300" spans="1:14" ht="105" hidden="1" x14ac:dyDescent="0.25">
      <c r="A300" s="16" t="s">
        <v>416</v>
      </c>
      <c r="B300" s="17" t="s">
        <v>417</v>
      </c>
      <c r="C300" s="18" t="s">
        <v>1261</v>
      </c>
      <c r="D300" s="66"/>
      <c r="E300" s="18" t="s">
        <v>375</v>
      </c>
      <c r="F300" s="18" t="s">
        <v>1262</v>
      </c>
      <c r="G300" s="21"/>
      <c r="H300" s="113"/>
      <c r="I300" s="113"/>
      <c r="J300" s="114"/>
      <c r="K300" s="114"/>
      <c r="L300" s="114"/>
      <c r="M300" s="114"/>
      <c r="N300" s="114"/>
    </row>
    <row r="301" spans="1:14" ht="30" x14ac:dyDescent="0.25">
      <c r="A301" s="262"/>
      <c r="B301" s="7"/>
      <c r="C301" s="8" t="s">
        <v>1263</v>
      </c>
      <c r="D301" s="68">
        <v>2</v>
      </c>
      <c r="E301" s="8" t="s">
        <v>125</v>
      </c>
      <c r="F301" s="8"/>
      <c r="G301" s="230"/>
    </row>
    <row r="302" spans="1:14" ht="60" hidden="1" x14ac:dyDescent="0.25">
      <c r="A302" s="16"/>
      <c r="B302" s="7"/>
      <c r="C302" s="8" t="s">
        <v>1264</v>
      </c>
      <c r="D302" s="68"/>
      <c r="E302" s="8" t="s">
        <v>375</v>
      </c>
      <c r="F302" s="8" t="s">
        <v>1265</v>
      </c>
      <c r="G302" s="13"/>
      <c r="H302" s="113"/>
      <c r="I302" s="113"/>
      <c r="J302" s="114"/>
      <c r="K302" s="114"/>
      <c r="L302" s="114"/>
      <c r="M302" s="114"/>
      <c r="N302" s="114"/>
    </row>
    <row r="303" spans="1:14" ht="30" hidden="1" x14ac:dyDescent="0.25">
      <c r="A303" s="16"/>
      <c r="B303" s="7"/>
      <c r="C303" s="8" t="s">
        <v>1266</v>
      </c>
      <c r="D303" s="68"/>
      <c r="E303" s="8" t="s">
        <v>125</v>
      </c>
      <c r="F303" s="8" t="s">
        <v>1267</v>
      </c>
      <c r="G303" s="13"/>
      <c r="H303" s="113"/>
      <c r="I303" s="113"/>
      <c r="J303" s="114"/>
      <c r="K303" s="114"/>
      <c r="L303" s="114"/>
      <c r="M303" s="114"/>
      <c r="N303" s="114"/>
    </row>
    <row r="304" spans="1:14" ht="60" hidden="1" x14ac:dyDescent="0.25">
      <c r="A304" s="16"/>
      <c r="B304" s="7"/>
      <c r="C304" s="8" t="s">
        <v>1268</v>
      </c>
      <c r="D304" s="68"/>
      <c r="E304" s="8" t="s">
        <v>375</v>
      </c>
      <c r="F304" s="8" t="s">
        <v>1269</v>
      </c>
      <c r="G304" s="13"/>
      <c r="H304" s="113"/>
      <c r="I304" s="113"/>
      <c r="J304" s="114"/>
      <c r="K304" s="114"/>
      <c r="L304" s="114"/>
      <c r="M304" s="114"/>
      <c r="N304" s="114"/>
    </row>
    <row r="305" spans="1:14" ht="30" hidden="1" x14ac:dyDescent="0.25">
      <c r="A305" s="16"/>
      <c r="B305" s="7"/>
      <c r="C305" s="8" t="s">
        <v>1270</v>
      </c>
      <c r="D305" s="68"/>
      <c r="E305" s="8" t="s">
        <v>125</v>
      </c>
      <c r="F305" s="8" t="s">
        <v>1271</v>
      </c>
      <c r="G305" s="13"/>
      <c r="H305" s="113"/>
      <c r="I305" s="113"/>
      <c r="J305" s="114"/>
      <c r="K305" s="114"/>
      <c r="L305" s="114"/>
      <c r="M305" s="114"/>
      <c r="N305" s="114"/>
    </row>
    <row r="306" spans="1:14" ht="45" hidden="1" x14ac:dyDescent="0.25">
      <c r="A306" s="16"/>
      <c r="B306" s="7"/>
      <c r="C306" s="8" t="s">
        <v>1272</v>
      </c>
      <c r="D306" s="68"/>
      <c r="E306" s="8" t="s">
        <v>375</v>
      </c>
      <c r="F306" s="8" t="s">
        <v>1273</v>
      </c>
      <c r="G306" s="13"/>
      <c r="H306" s="113"/>
      <c r="I306" s="113"/>
      <c r="J306" s="114"/>
      <c r="K306" s="114"/>
      <c r="L306" s="114"/>
      <c r="M306" s="114"/>
      <c r="N306" s="114"/>
    </row>
    <row r="307" spans="1:14" ht="30" hidden="1" x14ac:dyDescent="0.25">
      <c r="A307" s="16"/>
      <c r="B307" s="7"/>
      <c r="C307" s="8" t="s">
        <v>1274</v>
      </c>
      <c r="D307" s="68"/>
      <c r="E307" s="8" t="s">
        <v>125</v>
      </c>
      <c r="F307" s="8" t="s">
        <v>1267</v>
      </c>
      <c r="G307" s="13"/>
      <c r="H307" s="113"/>
      <c r="I307" s="113"/>
      <c r="J307" s="114"/>
      <c r="K307" s="114"/>
      <c r="L307" s="114"/>
      <c r="M307" s="114"/>
      <c r="N307" s="114"/>
    </row>
    <row r="308" spans="1:14" ht="75" hidden="1" x14ac:dyDescent="0.25">
      <c r="A308" s="16"/>
      <c r="B308" s="7"/>
      <c r="C308" s="8" t="s">
        <v>1275</v>
      </c>
      <c r="D308" s="68"/>
      <c r="E308" s="8" t="s">
        <v>375</v>
      </c>
      <c r="F308" s="8" t="s">
        <v>1276</v>
      </c>
      <c r="G308" s="13"/>
      <c r="H308" s="113"/>
      <c r="I308" s="113"/>
      <c r="J308" s="114"/>
      <c r="K308" s="114"/>
      <c r="L308" s="114"/>
      <c r="M308" s="114"/>
      <c r="N308" s="114"/>
    </row>
    <row r="309" spans="1:14" ht="45" hidden="1" x14ac:dyDescent="0.25">
      <c r="A309" s="16"/>
      <c r="B309" s="7"/>
      <c r="C309" s="8" t="s">
        <v>1277</v>
      </c>
      <c r="D309" s="68"/>
      <c r="E309" s="8" t="s">
        <v>375</v>
      </c>
      <c r="F309" s="8" t="s">
        <v>1267</v>
      </c>
      <c r="G309" s="13"/>
      <c r="H309" s="113"/>
      <c r="I309" s="113"/>
      <c r="J309" s="114"/>
      <c r="K309" s="114"/>
      <c r="L309" s="114"/>
      <c r="M309" s="114"/>
      <c r="N309" s="114"/>
    </row>
    <row r="310" spans="1:14" ht="47.25" x14ac:dyDescent="0.25">
      <c r="A310" s="262" t="s">
        <v>418</v>
      </c>
      <c r="B310" s="7" t="s">
        <v>419</v>
      </c>
      <c r="C310" s="8" t="s">
        <v>1278</v>
      </c>
      <c r="D310" s="68">
        <v>2</v>
      </c>
      <c r="E310" s="8" t="s">
        <v>19</v>
      </c>
      <c r="F310" s="8"/>
      <c r="G310" s="230"/>
    </row>
    <row r="311" spans="1:14" ht="30" x14ac:dyDescent="0.25">
      <c r="A311" s="262"/>
      <c r="B311" s="7"/>
      <c r="C311" s="8" t="s">
        <v>1279</v>
      </c>
      <c r="D311" s="68">
        <v>2</v>
      </c>
      <c r="E311" s="8" t="s">
        <v>375</v>
      </c>
      <c r="F311" s="8" t="s">
        <v>1280</v>
      </c>
      <c r="G311" s="230"/>
    </row>
    <row r="312" spans="1:14" ht="30" hidden="1" x14ac:dyDescent="0.25">
      <c r="A312" s="16"/>
      <c r="B312" s="7"/>
      <c r="C312" s="8" t="s">
        <v>1281</v>
      </c>
      <c r="D312" s="68"/>
      <c r="E312" s="8" t="s">
        <v>375</v>
      </c>
      <c r="F312" s="8"/>
      <c r="G312" s="13"/>
      <c r="H312" s="113"/>
      <c r="I312" s="113"/>
      <c r="J312" s="114"/>
      <c r="K312" s="114"/>
      <c r="L312" s="114"/>
      <c r="M312" s="114"/>
      <c r="N312" s="114"/>
    </row>
    <row r="313" spans="1:14" ht="30" hidden="1" x14ac:dyDescent="0.25">
      <c r="A313" s="16"/>
      <c r="B313" s="7"/>
      <c r="C313" s="8" t="s">
        <v>1282</v>
      </c>
      <c r="D313" s="68"/>
      <c r="E313" s="8" t="s">
        <v>375</v>
      </c>
      <c r="F313" s="8"/>
      <c r="G313" s="13"/>
      <c r="H313" s="113"/>
      <c r="I313" s="113"/>
      <c r="J313" s="114"/>
      <c r="K313" s="114"/>
      <c r="L313" s="114"/>
      <c r="M313" s="114"/>
      <c r="N313" s="114"/>
    </row>
    <row r="314" spans="1:14" ht="63" hidden="1" x14ac:dyDescent="0.25">
      <c r="A314" s="16" t="s">
        <v>420</v>
      </c>
      <c r="B314" s="17" t="s">
        <v>421</v>
      </c>
      <c r="C314" s="18" t="s">
        <v>1283</v>
      </c>
      <c r="D314" s="66"/>
      <c r="E314" s="18" t="s">
        <v>100</v>
      </c>
      <c r="F314" s="18"/>
      <c r="G314" s="21"/>
      <c r="H314" s="113"/>
      <c r="I314" s="113"/>
      <c r="J314" s="114"/>
      <c r="K314" s="114"/>
      <c r="L314" s="114"/>
      <c r="M314" s="114"/>
      <c r="N314" s="114"/>
    </row>
    <row r="315" spans="1:14" ht="36.950000000000003" customHeight="1" x14ac:dyDescent="0.25">
      <c r="A315" s="262" t="s">
        <v>422</v>
      </c>
      <c r="B315" s="354" t="s">
        <v>423</v>
      </c>
      <c r="C315" s="355"/>
      <c r="D315" s="355"/>
      <c r="E315" s="355"/>
      <c r="F315" s="355"/>
      <c r="G315" s="356"/>
      <c r="H315" s="293">
        <f>SUM(D330:D335)</f>
        <v>6</v>
      </c>
      <c r="I315" s="293">
        <f>COUNT(D330:D335)*2</f>
        <v>6</v>
      </c>
    </row>
    <row r="316" spans="1:14" customFormat="1" ht="63" hidden="1" x14ac:dyDescent="0.25">
      <c r="A316" s="16" t="s">
        <v>424</v>
      </c>
      <c r="B316" s="7" t="s">
        <v>425</v>
      </c>
      <c r="C316" s="8"/>
      <c r="D316" s="8"/>
      <c r="E316" s="8"/>
      <c r="F316" s="8"/>
      <c r="G316" s="8"/>
    </row>
    <row r="317" spans="1:14" customFormat="1" ht="63" hidden="1" x14ac:dyDescent="0.25">
      <c r="A317" s="16" t="s">
        <v>426</v>
      </c>
      <c r="B317" s="7" t="s">
        <v>427</v>
      </c>
      <c r="C317" s="8"/>
      <c r="D317" s="8"/>
      <c r="E317" s="8"/>
      <c r="F317" s="8"/>
      <c r="G317" s="8"/>
    </row>
    <row r="318" spans="1:14" customFormat="1" ht="63" hidden="1" x14ac:dyDescent="0.25">
      <c r="A318" s="16" t="s">
        <v>428</v>
      </c>
      <c r="B318" s="7" t="s">
        <v>429</v>
      </c>
      <c r="C318" s="8"/>
      <c r="D318" s="8"/>
      <c r="E318" s="8"/>
      <c r="F318" s="8"/>
      <c r="G318" s="8"/>
    </row>
    <row r="319" spans="1:14" customFormat="1" ht="47.25" hidden="1" x14ac:dyDescent="0.25">
      <c r="A319" s="16" t="s">
        <v>430</v>
      </c>
      <c r="B319" s="7" t="s">
        <v>431</v>
      </c>
      <c r="C319" s="8"/>
      <c r="D319" s="8"/>
      <c r="E319" s="8"/>
      <c r="F319" s="8"/>
      <c r="G319" s="8"/>
    </row>
    <row r="320" spans="1:14" customFormat="1" ht="63" hidden="1" x14ac:dyDescent="0.25">
      <c r="A320" s="16" t="s">
        <v>432</v>
      </c>
      <c r="B320" s="7" t="s">
        <v>433</v>
      </c>
      <c r="C320" s="8"/>
      <c r="D320" s="8"/>
      <c r="E320" s="8"/>
      <c r="F320" s="8"/>
      <c r="G320" s="8"/>
    </row>
    <row r="321" spans="1:14" customFormat="1" ht="47.25" hidden="1" x14ac:dyDescent="0.25">
      <c r="A321" s="16" t="s">
        <v>434</v>
      </c>
      <c r="B321" s="7" t="s">
        <v>435</v>
      </c>
      <c r="C321" s="8"/>
      <c r="D321" s="8"/>
      <c r="E321" s="8"/>
      <c r="F321" s="8"/>
      <c r="G321" s="8"/>
    </row>
    <row r="322" spans="1:14" customFormat="1" ht="78.75" hidden="1" x14ac:dyDescent="0.25">
      <c r="A322" s="16" t="s">
        <v>436</v>
      </c>
      <c r="B322" s="7" t="s">
        <v>437</v>
      </c>
      <c r="C322" s="8"/>
      <c r="D322" s="8"/>
      <c r="E322" s="8"/>
      <c r="F322" s="8"/>
      <c r="G322" s="8"/>
    </row>
    <row r="323" spans="1:14" customFormat="1" ht="94.5" hidden="1" x14ac:dyDescent="0.25">
      <c r="A323" s="16" t="s">
        <v>438</v>
      </c>
      <c r="B323" s="7" t="s">
        <v>439</v>
      </c>
      <c r="C323" s="8"/>
      <c r="D323" s="8"/>
      <c r="E323" s="8"/>
      <c r="F323" s="8"/>
      <c r="G323" s="8"/>
    </row>
    <row r="324" spans="1:14" customFormat="1" ht="47.25" hidden="1" x14ac:dyDescent="0.25">
      <c r="A324" s="16" t="s">
        <v>440</v>
      </c>
      <c r="B324" s="7" t="s">
        <v>441</v>
      </c>
      <c r="C324" s="8"/>
      <c r="D324" s="8"/>
      <c r="E324" s="8"/>
      <c r="F324" s="8"/>
      <c r="G324" s="8"/>
    </row>
    <row r="325" spans="1:14" customFormat="1" ht="63" hidden="1" x14ac:dyDescent="0.25">
      <c r="A325" s="16" t="s">
        <v>442</v>
      </c>
      <c r="B325" s="7" t="s">
        <v>443</v>
      </c>
      <c r="C325" s="8"/>
      <c r="D325" s="8"/>
      <c r="E325" s="8"/>
      <c r="F325" s="8"/>
      <c r="G325" s="8"/>
    </row>
    <row r="326" spans="1:14" customFormat="1" ht="47.25" hidden="1" x14ac:dyDescent="0.25">
      <c r="A326" s="16" t="s">
        <v>444</v>
      </c>
      <c r="B326" s="7" t="s">
        <v>445</v>
      </c>
      <c r="C326" s="8"/>
      <c r="D326" s="8"/>
      <c r="E326" s="8"/>
      <c r="F326" s="8"/>
      <c r="G326" s="8"/>
    </row>
    <row r="327" spans="1:14" customFormat="1" ht="63" hidden="1" x14ac:dyDescent="0.25">
      <c r="A327" s="16" t="s">
        <v>446</v>
      </c>
      <c r="B327" s="7" t="s">
        <v>447</v>
      </c>
      <c r="C327" s="8"/>
      <c r="D327" s="8"/>
      <c r="E327" s="8"/>
      <c r="F327" s="8"/>
      <c r="G327" s="8"/>
    </row>
    <row r="328" spans="1:14" customFormat="1" ht="63" hidden="1" x14ac:dyDescent="0.25">
      <c r="A328" s="16" t="s">
        <v>448</v>
      </c>
      <c r="B328" s="7" t="s">
        <v>449</v>
      </c>
      <c r="C328" s="8"/>
      <c r="D328" s="8"/>
      <c r="E328" s="8"/>
      <c r="F328" s="8"/>
      <c r="G328" s="8"/>
    </row>
    <row r="329" spans="1:14" customFormat="1" ht="63" hidden="1" x14ac:dyDescent="0.25">
      <c r="A329" s="16" t="s">
        <v>450</v>
      </c>
      <c r="B329" s="7" t="s">
        <v>451</v>
      </c>
      <c r="C329" s="8"/>
      <c r="D329" s="8"/>
      <c r="E329" s="8"/>
      <c r="F329" s="8"/>
      <c r="G329" s="8"/>
    </row>
    <row r="330" spans="1:14" ht="60" x14ac:dyDescent="0.25">
      <c r="A330" s="262" t="s">
        <v>452</v>
      </c>
      <c r="B330" s="8" t="s">
        <v>453</v>
      </c>
      <c r="C330" s="8" t="s">
        <v>1284</v>
      </c>
      <c r="D330" s="68">
        <v>2</v>
      </c>
      <c r="E330" s="8" t="s">
        <v>375</v>
      </c>
      <c r="F330" s="8" t="s">
        <v>1285</v>
      </c>
      <c r="G330" s="230"/>
    </row>
    <row r="331" spans="1:14" ht="45" x14ac:dyDescent="0.25">
      <c r="A331" s="262"/>
      <c r="B331" s="8"/>
      <c r="C331" s="8" t="s">
        <v>1286</v>
      </c>
      <c r="D331" s="68">
        <v>2</v>
      </c>
      <c r="E331" s="8" t="s">
        <v>375</v>
      </c>
      <c r="F331" s="8" t="s">
        <v>1287</v>
      </c>
      <c r="G331" s="230"/>
    </row>
    <row r="332" spans="1:14" ht="30" hidden="1" x14ac:dyDescent="0.25">
      <c r="A332" s="16"/>
      <c r="B332" s="18"/>
      <c r="C332" s="18" t="s">
        <v>1288</v>
      </c>
      <c r="D332" s="66"/>
      <c r="E332" s="18" t="s">
        <v>125</v>
      </c>
      <c r="F332" s="18" t="s">
        <v>1289</v>
      </c>
      <c r="G332" s="21"/>
      <c r="H332" s="113"/>
      <c r="I332" s="113"/>
      <c r="J332" s="114"/>
      <c r="K332" s="114"/>
      <c r="L332" s="114"/>
      <c r="M332" s="114"/>
      <c r="N332" s="114"/>
    </row>
    <row r="333" spans="1:14" ht="45" hidden="1" x14ac:dyDescent="0.25">
      <c r="A333" s="16"/>
      <c r="B333" s="69"/>
      <c r="C333" s="8" t="s">
        <v>1290</v>
      </c>
      <c r="D333" s="68"/>
      <c r="E333" s="8" t="s">
        <v>19</v>
      </c>
      <c r="F333" s="8" t="s">
        <v>1291</v>
      </c>
      <c r="G333" s="13"/>
      <c r="H333" s="113"/>
      <c r="I333" s="113"/>
      <c r="J333" s="114"/>
      <c r="K333" s="114"/>
      <c r="L333" s="114"/>
      <c r="M333" s="114"/>
      <c r="N333" s="114"/>
    </row>
    <row r="334" spans="1:14" ht="30" x14ac:dyDescent="0.25">
      <c r="A334" s="262" t="s">
        <v>454</v>
      </c>
      <c r="B334" s="8" t="s">
        <v>455</v>
      </c>
      <c r="C334" s="8" t="s">
        <v>1292</v>
      </c>
      <c r="D334" s="68">
        <v>2</v>
      </c>
      <c r="E334" s="8" t="s">
        <v>375</v>
      </c>
      <c r="F334" s="8"/>
      <c r="G334" s="230"/>
    </row>
    <row r="335" spans="1:14" ht="30" hidden="1" x14ac:dyDescent="0.25">
      <c r="A335" s="16"/>
      <c r="B335" s="69"/>
      <c r="C335" s="8" t="s">
        <v>1293</v>
      </c>
      <c r="D335" s="68"/>
      <c r="E335" s="8" t="s">
        <v>375</v>
      </c>
      <c r="F335" s="8" t="s">
        <v>1294</v>
      </c>
      <c r="G335" s="13"/>
      <c r="H335" s="113"/>
      <c r="I335" s="113"/>
      <c r="J335" s="114"/>
      <c r="K335" s="114"/>
      <c r="L335" s="114"/>
      <c r="M335" s="114"/>
      <c r="N335" s="114"/>
    </row>
    <row r="336" spans="1:14" ht="18.75" x14ac:dyDescent="0.25">
      <c r="A336" s="262"/>
      <c r="B336" s="413" t="s">
        <v>456</v>
      </c>
      <c r="C336" s="414"/>
      <c r="D336" s="414"/>
      <c r="E336" s="414"/>
      <c r="F336" s="414"/>
      <c r="G336" s="365"/>
      <c r="H336" s="293">
        <f>H337+H341+H359+H374</f>
        <v>12</v>
      </c>
      <c r="I336" s="293">
        <f>I337+I341+I359+I374</f>
        <v>12</v>
      </c>
    </row>
    <row r="337" spans="1:14" ht="36.950000000000003" customHeight="1" x14ac:dyDescent="0.25">
      <c r="A337" s="262" t="s">
        <v>457</v>
      </c>
      <c r="B337" s="354" t="s">
        <v>458</v>
      </c>
      <c r="C337" s="355"/>
      <c r="D337" s="355"/>
      <c r="E337" s="355"/>
      <c r="F337" s="355"/>
      <c r="G337" s="356"/>
      <c r="H337" s="293">
        <f>SUM(D340)</f>
        <v>2</v>
      </c>
      <c r="I337" s="293">
        <f>COUNT(D340)*2</f>
        <v>2</v>
      </c>
    </row>
    <row r="338" spans="1:14" customFormat="1" ht="47.25" hidden="1" x14ac:dyDescent="0.25">
      <c r="A338" s="16" t="s">
        <v>459</v>
      </c>
      <c r="B338" s="7" t="s">
        <v>460</v>
      </c>
      <c r="C338" s="8"/>
      <c r="D338" s="8"/>
      <c r="E338" s="8"/>
      <c r="F338" s="8"/>
      <c r="G338" s="8"/>
    </row>
    <row r="339" spans="1:14" customFormat="1" ht="31.5" hidden="1" x14ac:dyDescent="0.25">
      <c r="A339" s="16" t="s">
        <v>461</v>
      </c>
      <c r="B339" s="7" t="s">
        <v>462</v>
      </c>
      <c r="C339" s="8"/>
      <c r="D339" s="8"/>
      <c r="E339" s="8"/>
      <c r="F339" s="8"/>
      <c r="G339" s="8"/>
    </row>
    <row r="340" spans="1:14" ht="60" x14ac:dyDescent="0.25">
      <c r="A340" s="262" t="s">
        <v>463</v>
      </c>
      <c r="B340" s="7" t="s">
        <v>464</v>
      </c>
      <c r="C340" s="67" t="s">
        <v>1295</v>
      </c>
      <c r="D340" s="68">
        <v>2</v>
      </c>
      <c r="E340" s="8" t="s">
        <v>19</v>
      </c>
      <c r="F340" s="8"/>
      <c r="G340" s="230"/>
    </row>
    <row r="341" spans="1:14" ht="36.950000000000003" customHeight="1" x14ac:dyDescent="0.25">
      <c r="A341" s="262" t="s">
        <v>465</v>
      </c>
      <c r="B341" s="354" t="s">
        <v>466</v>
      </c>
      <c r="C341" s="355"/>
      <c r="D341" s="355"/>
      <c r="E341" s="355"/>
      <c r="F341" s="355"/>
      <c r="G341" s="356"/>
      <c r="H341" s="293">
        <f>SUM(D343)</f>
        <v>2</v>
      </c>
      <c r="I341" s="293">
        <f>COUNT(D343)*2</f>
        <v>2</v>
      </c>
    </row>
    <row r="342" spans="1:14" customFormat="1" ht="47.25" hidden="1" x14ac:dyDescent="0.25">
      <c r="A342" s="16" t="s">
        <v>467</v>
      </c>
      <c r="B342" s="7" t="s">
        <v>468</v>
      </c>
      <c r="C342" s="8"/>
      <c r="D342" s="8"/>
      <c r="E342" s="8"/>
      <c r="F342" s="8"/>
      <c r="G342" s="8"/>
    </row>
    <row r="343" spans="1:14" ht="60" x14ac:dyDescent="0.25">
      <c r="A343" s="262" t="s">
        <v>481</v>
      </c>
      <c r="B343" s="8" t="s">
        <v>482</v>
      </c>
      <c r="C343" s="14" t="s">
        <v>1296</v>
      </c>
      <c r="D343" s="68">
        <v>2</v>
      </c>
      <c r="E343" s="8" t="s">
        <v>19</v>
      </c>
      <c r="F343" s="14" t="s">
        <v>1297</v>
      </c>
      <c r="G343" s="230"/>
    </row>
    <row r="344" spans="1:14" ht="31.5" hidden="1" x14ac:dyDescent="0.25">
      <c r="A344" s="16"/>
      <c r="B344" s="8"/>
      <c r="C344" s="14" t="s">
        <v>1297</v>
      </c>
      <c r="D344" s="68"/>
      <c r="E344" s="8" t="s">
        <v>19</v>
      </c>
      <c r="F344" s="8"/>
      <c r="G344" s="13"/>
      <c r="H344" s="113"/>
      <c r="I344" s="113"/>
      <c r="J344" s="114"/>
      <c r="K344" s="114"/>
      <c r="L344" s="114"/>
      <c r="M344" s="114"/>
      <c r="N344" s="114"/>
    </row>
    <row r="345" spans="1:14" customFormat="1" ht="47.25" hidden="1" x14ac:dyDescent="0.25">
      <c r="A345" s="16" t="s">
        <v>489</v>
      </c>
      <c r="B345" s="7" t="s">
        <v>490</v>
      </c>
      <c r="C345" s="8"/>
      <c r="D345" s="8"/>
      <c r="E345" s="8"/>
      <c r="F345" s="8"/>
      <c r="G345" s="8"/>
    </row>
    <row r="346" spans="1:14" customFormat="1" ht="18.75" hidden="1" x14ac:dyDescent="0.25">
      <c r="A346" s="268" t="s">
        <v>491</v>
      </c>
      <c r="B346" s="354" t="s">
        <v>492</v>
      </c>
      <c r="C346" s="355"/>
      <c r="D346" s="355"/>
      <c r="E346" s="355"/>
      <c r="F346" s="355"/>
      <c r="G346" s="378"/>
    </row>
    <row r="347" spans="1:14" customFormat="1" ht="47.25" hidden="1" x14ac:dyDescent="0.25">
      <c r="A347" s="16" t="s">
        <v>493</v>
      </c>
      <c r="B347" s="7" t="s">
        <v>494</v>
      </c>
      <c r="C347" s="8"/>
      <c r="D347" s="8"/>
      <c r="E347" s="8"/>
      <c r="F347" s="8"/>
      <c r="G347" s="8"/>
    </row>
    <row r="348" spans="1:14" customFormat="1" ht="60" hidden="1" x14ac:dyDescent="0.25">
      <c r="A348" s="16" t="s">
        <v>497</v>
      </c>
      <c r="B348" s="8" t="s">
        <v>498</v>
      </c>
      <c r="C348" s="29"/>
      <c r="D348" s="8"/>
      <c r="E348" s="8"/>
      <c r="F348" s="8"/>
      <c r="G348" s="8"/>
    </row>
    <row r="349" spans="1:14" customFormat="1" ht="47.25" hidden="1" x14ac:dyDescent="0.25">
      <c r="A349" s="16" t="s">
        <v>499</v>
      </c>
      <c r="B349" s="7" t="s">
        <v>500</v>
      </c>
      <c r="C349" s="10"/>
      <c r="D349" s="8"/>
      <c r="E349" s="8"/>
      <c r="F349" s="8"/>
      <c r="G349" s="8"/>
    </row>
    <row r="350" spans="1:14" customFormat="1" ht="15.75" hidden="1" x14ac:dyDescent="0.25">
      <c r="A350" s="16" t="s">
        <v>503</v>
      </c>
      <c r="B350" s="7" t="s">
        <v>504</v>
      </c>
      <c r="C350" s="8"/>
      <c r="D350" s="8"/>
      <c r="E350" s="8"/>
      <c r="F350" s="8"/>
      <c r="G350" s="8"/>
    </row>
    <row r="351" spans="1:14" customFormat="1" ht="18.75" hidden="1" x14ac:dyDescent="0.25">
      <c r="A351" s="268" t="s">
        <v>507</v>
      </c>
      <c r="B351" s="354" t="s">
        <v>1298</v>
      </c>
      <c r="C351" s="355"/>
      <c r="D351" s="355"/>
      <c r="E351" s="355"/>
      <c r="F351" s="355"/>
      <c r="G351" s="378"/>
    </row>
    <row r="352" spans="1:14" customFormat="1" ht="31.5" hidden="1" x14ac:dyDescent="0.25">
      <c r="A352" s="16" t="s">
        <v>508</v>
      </c>
      <c r="B352" s="7" t="s">
        <v>509</v>
      </c>
      <c r="C352" s="8"/>
      <c r="D352" s="8"/>
      <c r="E352" s="8"/>
      <c r="F352" s="8"/>
      <c r="G352" s="8"/>
    </row>
    <row r="353" spans="1:14" customFormat="1" ht="47.25" hidden="1" x14ac:dyDescent="0.25">
      <c r="A353" s="16" t="s">
        <v>511</v>
      </c>
      <c r="B353" s="7" t="s">
        <v>512</v>
      </c>
      <c r="C353" s="8"/>
      <c r="D353" s="8"/>
      <c r="E353" s="8"/>
      <c r="F353" s="8"/>
      <c r="G353" s="8"/>
    </row>
    <row r="354" spans="1:14" customFormat="1" ht="31.5" hidden="1" x14ac:dyDescent="0.25">
      <c r="A354" s="16" t="s">
        <v>520</v>
      </c>
      <c r="B354" s="7" t="s">
        <v>521</v>
      </c>
      <c r="C354" s="8"/>
      <c r="D354" s="8"/>
      <c r="E354" s="8"/>
      <c r="F354" s="8"/>
      <c r="G354" s="8"/>
    </row>
    <row r="355" spans="1:14" customFormat="1" ht="31.5" hidden="1" x14ac:dyDescent="0.25">
      <c r="A355" s="16" t="s">
        <v>523</v>
      </c>
      <c r="B355" s="7" t="s">
        <v>524</v>
      </c>
      <c r="C355" s="8"/>
      <c r="D355" s="8"/>
      <c r="E355" s="8"/>
      <c r="F355" s="8"/>
      <c r="G355" s="8"/>
    </row>
    <row r="356" spans="1:14" customFormat="1" ht="30" hidden="1" x14ac:dyDescent="0.25">
      <c r="A356" s="16" t="s">
        <v>525</v>
      </c>
      <c r="B356" s="8" t="s">
        <v>526</v>
      </c>
      <c r="C356" s="8"/>
      <c r="D356" s="8"/>
      <c r="E356" s="8"/>
      <c r="F356" s="8"/>
      <c r="G356" s="8"/>
    </row>
    <row r="357" spans="1:14" customFormat="1" ht="30" hidden="1" x14ac:dyDescent="0.25">
      <c r="A357" s="16" t="s">
        <v>527</v>
      </c>
      <c r="B357" s="8" t="s">
        <v>528</v>
      </c>
      <c r="C357" s="8"/>
      <c r="D357" s="8"/>
      <c r="E357" s="8"/>
      <c r="F357" s="8"/>
      <c r="G357" s="8"/>
    </row>
    <row r="358" spans="1:14" customFormat="1" ht="30" hidden="1" x14ac:dyDescent="0.25">
      <c r="A358" s="16" t="s">
        <v>530</v>
      </c>
      <c r="B358" s="8" t="s">
        <v>531</v>
      </c>
      <c r="C358" s="8"/>
      <c r="D358" s="8"/>
      <c r="E358" s="8"/>
      <c r="F358" s="8"/>
      <c r="G358" s="8"/>
    </row>
    <row r="359" spans="1:14" ht="36.950000000000003" customHeight="1" x14ac:dyDescent="0.25">
      <c r="A359" s="262" t="s">
        <v>534</v>
      </c>
      <c r="B359" s="354" t="s">
        <v>535</v>
      </c>
      <c r="C359" s="355"/>
      <c r="D359" s="355"/>
      <c r="E359" s="355"/>
      <c r="F359" s="355"/>
      <c r="G359" s="356"/>
      <c r="H359" s="293">
        <f>SUM(D365:D368)</f>
        <v>6</v>
      </c>
      <c r="I359" s="293">
        <f>COUNT(D365:D368)*2</f>
        <v>6</v>
      </c>
    </row>
    <row r="360" spans="1:14" customFormat="1" ht="47.25" hidden="1" x14ac:dyDescent="0.25">
      <c r="A360" s="16" t="s">
        <v>536</v>
      </c>
      <c r="B360" s="7" t="s">
        <v>537</v>
      </c>
      <c r="C360" s="8"/>
      <c r="D360" s="8"/>
      <c r="E360" s="8"/>
      <c r="F360" s="8"/>
      <c r="G360" s="8"/>
    </row>
    <row r="361" spans="1:14" customFormat="1" ht="47.25" hidden="1" x14ac:dyDescent="0.25">
      <c r="A361" s="16" t="s">
        <v>540</v>
      </c>
      <c r="B361" s="7" t="s">
        <v>541</v>
      </c>
      <c r="C361" s="8"/>
      <c r="D361" s="8"/>
      <c r="E361" s="8"/>
      <c r="F361" s="8"/>
      <c r="G361" s="8"/>
    </row>
    <row r="362" spans="1:14" customFormat="1" ht="31.5" hidden="1" x14ac:dyDescent="0.25">
      <c r="A362" s="16" t="s">
        <v>544</v>
      </c>
      <c r="B362" s="32" t="s">
        <v>545</v>
      </c>
      <c r="C362" s="8"/>
      <c r="D362" s="8"/>
      <c r="E362" s="8"/>
      <c r="F362" s="8"/>
      <c r="G362" s="8"/>
    </row>
    <row r="363" spans="1:14" customFormat="1" ht="31.5" hidden="1" x14ac:dyDescent="0.25">
      <c r="A363" s="16" t="s">
        <v>550</v>
      </c>
      <c r="B363" s="7" t="s">
        <v>551</v>
      </c>
      <c r="C363" s="8"/>
      <c r="D363" s="8"/>
      <c r="E363" s="8"/>
      <c r="F363" s="8"/>
      <c r="G363" s="8"/>
    </row>
    <row r="364" spans="1:14" customFormat="1" ht="31.5" hidden="1" x14ac:dyDescent="0.25">
      <c r="A364" s="16" t="s">
        <v>554</v>
      </c>
      <c r="B364" s="7" t="s">
        <v>555</v>
      </c>
      <c r="C364" s="8"/>
      <c r="D364" s="8"/>
      <c r="E364" s="8"/>
      <c r="F364" s="8"/>
      <c r="G364" s="8"/>
    </row>
    <row r="365" spans="1:14" ht="47.25" x14ac:dyDescent="0.25">
      <c r="A365" s="262" t="s">
        <v>559</v>
      </c>
      <c r="B365" s="7" t="s">
        <v>560</v>
      </c>
      <c r="C365" s="8" t="s">
        <v>1299</v>
      </c>
      <c r="D365" s="68">
        <v>2</v>
      </c>
      <c r="E365" s="8" t="s">
        <v>127</v>
      </c>
      <c r="F365" s="8"/>
      <c r="G365" s="230"/>
    </row>
    <row r="366" spans="1:14" ht="45" hidden="1" x14ac:dyDescent="0.25">
      <c r="A366" s="16"/>
      <c r="B366" s="7"/>
      <c r="C366" s="69" t="s">
        <v>1300</v>
      </c>
      <c r="D366" s="68"/>
      <c r="E366" s="8" t="s">
        <v>127</v>
      </c>
      <c r="F366" s="8"/>
      <c r="G366" s="13"/>
      <c r="H366" s="113"/>
      <c r="I366" s="113"/>
      <c r="J366" s="114"/>
      <c r="K366" s="114"/>
      <c r="L366" s="114"/>
      <c r="M366" s="114"/>
      <c r="N366" s="114"/>
    </row>
    <row r="367" spans="1:14" ht="45" x14ac:dyDescent="0.25">
      <c r="A367" s="262"/>
      <c r="B367" s="7"/>
      <c r="C367" s="67" t="s">
        <v>1301</v>
      </c>
      <c r="D367" s="68">
        <v>2</v>
      </c>
      <c r="E367" s="8" t="s">
        <v>375</v>
      </c>
      <c r="F367" s="8"/>
      <c r="G367" s="230"/>
    </row>
    <row r="368" spans="1:14" ht="30" x14ac:dyDescent="0.25">
      <c r="A368" s="262"/>
      <c r="B368" s="7"/>
      <c r="C368" s="67" t="s">
        <v>1302</v>
      </c>
      <c r="D368" s="68">
        <v>2</v>
      </c>
      <c r="E368" s="8" t="s">
        <v>375</v>
      </c>
      <c r="F368" s="8"/>
      <c r="G368" s="230"/>
    </row>
    <row r="369" spans="1:9" customFormat="1" ht="18.75" hidden="1" x14ac:dyDescent="0.25">
      <c r="A369" s="268" t="s">
        <v>561</v>
      </c>
      <c r="B369" s="354" t="s">
        <v>562</v>
      </c>
      <c r="C369" s="355"/>
      <c r="D369" s="355"/>
      <c r="E369" s="355"/>
      <c r="F369" s="355"/>
      <c r="G369" s="378"/>
    </row>
    <row r="370" spans="1:9" customFormat="1" ht="31.5" hidden="1" x14ac:dyDescent="0.25">
      <c r="A370" s="16" t="s">
        <v>563</v>
      </c>
      <c r="B370" s="7" t="s">
        <v>564</v>
      </c>
      <c r="C370" s="8"/>
      <c r="D370" s="8"/>
      <c r="E370" s="8"/>
      <c r="F370" s="8"/>
      <c r="G370" s="8"/>
    </row>
    <row r="371" spans="1:9" customFormat="1" ht="47.25" hidden="1" x14ac:dyDescent="0.25">
      <c r="A371" s="16" t="s">
        <v>565</v>
      </c>
      <c r="B371" s="7" t="s">
        <v>566</v>
      </c>
      <c r="C371" s="8"/>
      <c r="D371" s="8"/>
      <c r="E371" s="8"/>
      <c r="F371" s="8"/>
      <c r="G371" s="8"/>
    </row>
    <row r="372" spans="1:9" customFormat="1" ht="47.25" hidden="1" x14ac:dyDescent="0.25">
      <c r="A372" s="16" t="s">
        <v>567</v>
      </c>
      <c r="B372" s="7" t="s">
        <v>568</v>
      </c>
      <c r="C372" s="8"/>
      <c r="D372" s="8"/>
      <c r="E372" s="8"/>
      <c r="F372" s="8"/>
      <c r="G372" s="8"/>
    </row>
    <row r="373" spans="1:9" customFormat="1" ht="63" hidden="1" x14ac:dyDescent="0.25">
      <c r="A373" s="16" t="s">
        <v>569</v>
      </c>
      <c r="B373" s="7" t="s">
        <v>570</v>
      </c>
      <c r="C373" s="8"/>
      <c r="D373" s="8"/>
      <c r="E373" s="8"/>
      <c r="F373" s="8"/>
      <c r="G373" s="8"/>
    </row>
    <row r="374" spans="1:9" ht="36.950000000000003" customHeight="1" x14ac:dyDescent="0.25">
      <c r="A374" s="262" t="s">
        <v>571</v>
      </c>
      <c r="B374" s="354" t="s">
        <v>572</v>
      </c>
      <c r="C374" s="355"/>
      <c r="D374" s="355"/>
      <c r="E374" s="355"/>
      <c r="F374" s="355"/>
      <c r="G374" s="356"/>
      <c r="H374" s="293">
        <f>SUM(D377)</f>
        <v>2</v>
      </c>
      <c r="I374" s="293">
        <f>COUNT(D377)*2</f>
        <v>2</v>
      </c>
    </row>
    <row r="375" spans="1:9" customFormat="1" ht="31.5" hidden="1" x14ac:dyDescent="0.25">
      <c r="A375" s="16" t="s">
        <v>573</v>
      </c>
      <c r="B375" s="7" t="s">
        <v>574</v>
      </c>
      <c r="C375" s="8"/>
      <c r="D375" s="8"/>
      <c r="E375" s="8"/>
      <c r="F375" s="8"/>
      <c r="G375" s="8"/>
    </row>
    <row r="376" spans="1:9" customFormat="1" ht="31.5" hidden="1" x14ac:dyDescent="0.25">
      <c r="A376" s="16" t="s">
        <v>575</v>
      </c>
      <c r="B376" s="7" t="s">
        <v>576</v>
      </c>
      <c r="C376" s="8"/>
      <c r="D376" s="8"/>
      <c r="E376" s="8"/>
      <c r="F376" s="8"/>
      <c r="G376" s="8"/>
    </row>
    <row r="377" spans="1:9" ht="75" x14ac:dyDescent="0.25">
      <c r="A377" s="262" t="s">
        <v>577</v>
      </c>
      <c r="B377" s="7" t="s">
        <v>578</v>
      </c>
      <c r="C377" s="67" t="s">
        <v>1303</v>
      </c>
      <c r="D377" s="68">
        <v>2</v>
      </c>
      <c r="E377" s="8" t="s">
        <v>125</v>
      </c>
      <c r="F377" s="8"/>
      <c r="G377" s="230"/>
    </row>
    <row r="378" spans="1:9" customFormat="1" ht="47.25" hidden="1" x14ac:dyDescent="0.25">
      <c r="A378" s="16" t="s">
        <v>579</v>
      </c>
      <c r="B378" s="32" t="s">
        <v>580</v>
      </c>
      <c r="C378" s="8"/>
      <c r="D378" s="8"/>
      <c r="E378" s="8"/>
      <c r="F378" s="8"/>
      <c r="G378" s="8"/>
    </row>
    <row r="379" spans="1:9" customFormat="1" ht="31.5" hidden="1" x14ac:dyDescent="0.25">
      <c r="A379" s="16" t="s">
        <v>581</v>
      </c>
      <c r="B379" s="7" t="s">
        <v>582</v>
      </c>
      <c r="C379" s="8"/>
      <c r="D379" s="8"/>
      <c r="E379" s="8"/>
      <c r="F379" s="8"/>
      <c r="G379" s="8"/>
    </row>
    <row r="380" spans="1:9" customFormat="1" ht="18.75" hidden="1" x14ac:dyDescent="0.25">
      <c r="A380" s="268" t="s">
        <v>583</v>
      </c>
      <c r="B380" s="354" t="s">
        <v>584</v>
      </c>
      <c r="C380" s="355"/>
      <c r="D380" s="355"/>
      <c r="E380" s="355"/>
      <c r="F380" s="355"/>
      <c r="G380" s="378"/>
    </row>
    <row r="381" spans="1:9" customFormat="1" ht="47.25" hidden="1" x14ac:dyDescent="0.25">
      <c r="A381" s="16" t="s">
        <v>585</v>
      </c>
      <c r="B381" s="7" t="s">
        <v>586</v>
      </c>
      <c r="C381" s="8"/>
      <c r="D381" s="8"/>
      <c r="E381" s="8"/>
      <c r="F381" s="8"/>
      <c r="G381" s="8"/>
    </row>
    <row r="382" spans="1:9" customFormat="1" ht="31.5" hidden="1" x14ac:dyDescent="0.25">
      <c r="A382" s="16" t="s">
        <v>587</v>
      </c>
      <c r="B382" s="7" t="s">
        <v>588</v>
      </c>
      <c r="C382" s="8"/>
      <c r="D382" s="8"/>
      <c r="E382" s="8"/>
      <c r="F382" s="8"/>
      <c r="G382" s="8"/>
    </row>
    <row r="383" spans="1:9" customFormat="1" ht="47.25" hidden="1" x14ac:dyDescent="0.25">
      <c r="A383" s="16" t="s">
        <v>589</v>
      </c>
      <c r="B383" s="7" t="s">
        <v>590</v>
      </c>
      <c r="C383" s="8"/>
      <c r="D383" s="8"/>
      <c r="E383" s="8"/>
      <c r="F383" s="8"/>
      <c r="G383" s="8"/>
    </row>
    <row r="384" spans="1:9" customFormat="1" ht="63" hidden="1" x14ac:dyDescent="0.25">
      <c r="A384" s="16" t="s">
        <v>591</v>
      </c>
      <c r="B384" s="7" t="s">
        <v>592</v>
      </c>
      <c r="C384" s="8"/>
      <c r="D384" s="8"/>
      <c r="E384" s="8"/>
      <c r="F384" s="8"/>
      <c r="G384" s="151"/>
    </row>
    <row r="385" spans="1:7" customFormat="1" ht="63" hidden="1" x14ac:dyDescent="0.25">
      <c r="A385" s="16" t="s">
        <v>593</v>
      </c>
      <c r="B385" s="7" t="s">
        <v>594</v>
      </c>
      <c r="C385" s="8"/>
      <c r="D385" s="8"/>
      <c r="E385" s="8"/>
      <c r="F385" s="8"/>
      <c r="G385" s="151"/>
    </row>
    <row r="386" spans="1:7" customFormat="1" ht="18.75" hidden="1" x14ac:dyDescent="0.25">
      <c r="A386" s="16"/>
      <c r="B386" s="387" t="s">
        <v>595</v>
      </c>
      <c r="C386" s="388"/>
      <c r="D386" s="388"/>
      <c r="E386" s="388"/>
      <c r="F386" s="388"/>
      <c r="G386" s="389"/>
    </row>
    <row r="387" spans="1:7" customFormat="1" ht="18.75" hidden="1" x14ac:dyDescent="0.25">
      <c r="A387" s="268" t="s">
        <v>596</v>
      </c>
      <c r="B387" s="354" t="s">
        <v>597</v>
      </c>
      <c r="C387" s="355"/>
      <c r="D387" s="355"/>
      <c r="E387" s="355"/>
      <c r="F387" s="355"/>
      <c r="G387" s="378"/>
    </row>
    <row r="388" spans="1:7" customFormat="1" ht="47.25" hidden="1" x14ac:dyDescent="0.25">
      <c r="A388" s="16" t="s">
        <v>598</v>
      </c>
      <c r="B388" s="7" t="s">
        <v>599</v>
      </c>
      <c r="C388" s="8"/>
      <c r="D388" s="8"/>
      <c r="E388" s="8"/>
      <c r="F388" s="8"/>
      <c r="G388" s="8"/>
    </row>
    <row r="389" spans="1:7" customFormat="1" ht="78.75" hidden="1" x14ac:dyDescent="0.25">
      <c r="A389" s="16" t="s">
        <v>600</v>
      </c>
      <c r="B389" s="7" t="s">
        <v>601</v>
      </c>
      <c r="C389" s="8"/>
      <c r="D389" s="8"/>
      <c r="E389" s="8"/>
      <c r="F389" s="8"/>
      <c r="G389" s="8"/>
    </row>
    <row r="390" spans="1:7" customFormat="1" ht="47.25" hidden="1" x14ac:dyDescent="0.25">
      <c r="A390" s="16" t="s">
        <v>602</v>
      </c>
      <c r="B390" s="7" t="s">
        <v>603</v>
      </c>
      <c r="C390" s="8"/>
      <c r="D390" s="8"/>
      <c r="E390" s="8"/>
      <c r="F390" s="8"/>
      <c r="G390" s="8"/>
    </row>
    <row r="391" spans="1:7" customFormat="1" ht="63" hidden="1" x14ac:dyDescent="0.25">
      <c r="A391" s="16" t="s">
        <v>604</v>
      </c>
      <c r="B391" s="7" t="s">
        <v>605</v>
      </c>
      <c r="C391" s="8"/>
      <c r="D391" s="8"/>
      <c r="E391" s="8"/>
      <c r="F391" s="8"/>
      <c r="G391" s="8"/>
    </row>
    <row r="392" spans="1:7" customFormat="1" ht="47.25" hidden="1" x14ac:dyDescent="0.25">
      <c r="A392" s="16" t="s">
        <v>606</v>
      </c>
      <c r="B392" s="7" t="s">
        <v>607</v>
      </c>
      <c r="C392" s="8"/>
      <c r="D392" s="8"/>
      <c r="E392" s="8"/>
      <c r="F392" s="8"/>
      <c r="G392" s="8"/>
    </row>
    <row r="393" spans="1:7" customFormat="1" ht="47.25" hidden="1" x14ac:dyDescent="0.25">
      <c r="A393" s="16" t="s">
        <v>608</v>
      </c>
      <c r="B393" s="7" t="s">
        <v>609</v>
      </c>
      <c r="C393" s="8"/>
      <c r="D393" s="8"/>
      <c r="E393" s="8"/>
      <c r="F393" s="8"/>
      <c r="G393" s="8"/>
    </row>
    <row r="394" spans="1:7" customFormat="1" ht="18.75" hidden="1" x14ac:dyDescent="0.25">
      <c r="A394" s="268" t="s">
        <v>610</v>
      </c>
      <c r="B394" s="354" t="s">
        <v>611</v>
      </c>
      <c r="C394" s="355"/>
      <c r="D394" s="355"/>
      <c r="E394" s="355"/>
      <c r="F394" s="355"/>
      <c r="G394" s="378"/>
    </row>
    <row r="395" spans="1:7" customFormat="1" ht="110.25" hidden="1" x14ac:dyDescent="0.25">
      <c r="A395" s="16" t="s">
        <v>612</v>
      </c>
      <c r="B395" s="7" t="s">
        <v>613</v>
      </c>
      <c r="C395" s="8"/>
      <c r="D395" s="8"/>
      <c r="E395" s="8"/>
      <c r="F395" s="8"/>
      <c r="G395" s="8"/>
    </row>
    <row r="396" spans="1:7" customFormat="1" ht="63" hidden="1" x14ac:dyDescent="0.25">
      <c r="A396" s="16" t="s">
        <v>626</v>
      </c>
      <c r="B396" s="7" t="s">
        <v>627</v>
      </c>
      <c r="C396" s="8"/>
      <c r="D396" s="8"/>
      <c r="E396" s="8"/>
      <c r="F396" s="8"/>
      <c r="G396" s="8"/>
    </row>
    <row r="397" spans="1:7" customFormat="1" ht="47.25" hidden="1" x14ac:dyDescent="0.25">
      <c r="A397" s="16" t="s">
        <v>640</v>
      </c>
      <c r="B397" s="7" t="s">
        <v>641</v>
      </c>
      <c r="C397" s="8"/>
      <c r="D397" s="8"/>
      <c r="E397" s="8"/>
      <c r="F397" s="8"/>
      <c r="G397" s="8"/>
    </row>
    <row r="398" spans="1:7" customFormat="1" ht="18.75" hidden="1" x14ac:dyDescent="0.25">
      <c r="A398" s="268" t="s">
        <v>660</v>
      </c>
      <c r="B398" s="354" t="s">
        <v>661</v>
      </c>
      <c r="C398" s="355"/>
      <c r="D398" s="355"/>
      <c r="E398" s="355"/>
      <c r="F398" s="355"/>
      <c r="G398" s="378"/>
    </row>
    <row r="399" spans="1:7" customFormat="1" ht="31.5" hidden="1" x14ac:dyDescent="0.25">
      <c r="A399" s="16" t="s">
        <v>662</v>
      </c>
      <c r="B399" s="7" t="s">
        <v>663</v>
      </c>
      <c r="C399" s="8"/>
      <c r="D399" s="8"/>
      <c r="E399" s="8"/>
      <c r="F399" s="8"/>
      <c r="G399" s="8"/>
    </row>
    <row r="400" spans="1:7" customFormat="1" ht="63" hidden="1" x14ac:dyDescent="0.25">
      <c r="A400" s="16" t="s">
        <v>670</v>
      </c>
      <c r="B400" s="7" t="s">
        <v>671</v>
      </c>
      <c r="C400" s="8"/>
      <c r="D400" s="8"/>
      <c r="E400" s="8"/>
      <c r="F400" s="8"/>
      <c r="G400" s="8"/>
    </row>
    <row r="401" spans="1:7" customFormat="1" ht="47.25" hidden="1" x14ac:dyDescent="0.25">
      <c r="A401" s="16" t="s">
        <v>672</v>
      </c>
      <c r="B401" s="7" t="s">
        <v>673</v>
      </c>
      <c r="C401" s="8"/>
      <c r="D401" s="8"/>
      <c r="E401" s="8"/>
      <c r="F401" s="8"/>
      <c r="G401" s="8"/>
    </row>
    <row r="402" spans="1:7" customFormat="1" ht="18.75" hidden="1" x14ac:dyDescent="0.25">
      <c r="A402" s="268" t="s">
        <v>674</v>
      </c>
      <c r="B402" s="354" t="s">
        <v>675</v>
      </c>
      <c r="C402" s="355"/>
      <c r="D402" s="355"/>
      <c r="E402" s="355"/>
      <c r="F402" s="355"/>
      <c r="G402" s="378"/>
    </row>
    <row r="403" spans="1:7" customFormat="1" ht="47.25" hidden="1" x14ac:dyDescent="0.25">
      <c r="A403" s="16" t="s">
        <v>676</v>
      </c>
      <c r="B403" s="7" t="s">
        <v>677</v>
      </c>
      <c r="D403" s="8"/>
      <c r="E403" s="8"/>
      <c r="F403" s="8"/>
      <c r="G403" s="8"/>
    </row>
    <row r="404" spans="1:7" customFormat="1" ht="60" hidden="1" x14ac:dyDescent="0.25">
      <c r="A404" s="16" t="s">
        <v>678</v>
      </c>
      <c r="B404" s="8" t="s">
        <v>679</v>
      </c>
      <c r="C404" s="8"/>
      <c r="D404" s="8"/>
      <c r="E404" s="8"/>
      <c r="F404" s="8"/>
      <c r="G404" s="8"/>
    </row>
    <row r="405" spans="1:7" customFormat="1" ht="31.5" hidden="1" x14ac:dyDescent="0.25">
      <c r="A405" s="16" t="s">
        <v>680</v>
      </c>
      <c r="B405" s="14" t="s">
        <v>681</v>
      </c>
      <c r="C405" s="8"/>
      <c r="D405" s="8"/>
      <c r="E405" s="8"/>
      <c r="F405" s="8"/>
      <c r="G405" s="8"/>
    </row>
    <row r="406" spans="1:7" customFormat="1" ht="78.75" hidden="1" x14ac:dyDescent="0.25">
      <c r="A406" s="16" t="s">
        <v>682</v>
      </c>
      <c r="B406" s="7" t="s">
        <v>683</v>
      </c>
      <c r="C406" s="8"/>
      <c r="D406" s="8"/>
      <c r="E406" s="8"/>
      <c r="F406" s="8"/>
      <c r="G406" s="8"/>
    </row>
    <row r="407" spans="1:7" customFormat="1" ht="63" hidden="1" x14ac:dyDescent="0.25">
      <c r="A407" s="16" t="s">
        <v>684</v>
      </c>
      <c r="B407" s="7" t="s">
        <v>685</v>
      </c>
      <c r="C407" s="8"/>
      <c r="D407" s="8"/>
      <c r="E407" s="8"/>
      <c r="F407" s="8"/>
      <c r="G407" s="8"/>
    </row>
    <row r="408" spans="1:7" customFormat="1" ht="47.25" hidden="1" x14ac:dyDescent="0.25">
      <c r="A408" s="16" t="s">
        <v>686</v>
      </c>
      <c r="B408" s="7" t="s">
        <v>687</v>
      </c>
      <c r="C408" s="8"/>
      <c r="D408" s="8"/>
      <c r="E408" s="8"/>
      <c r="F408" s="8"/>
      <c r="G408" s="8"/>
    </row>
    <row r="409" spans="1:7" customFormat="1" ht="18.75" hidden="1" x14ac:dyDescent="0.25">
      <c r="A409" s="268" t="s">
        <v>688</v>
      </c>
      <c r="B409" s="354" t="s">
        <v>689</v>
      </c>
      <c r="C409" s="355"/>
      <c r="D409" s="355"/>
      <c r="E409" s="355"/>
      <c r="F409" s="355"/>
      <c r="G409" s="378"/>
    </row>
    <row r="410" spans="1:7" customFormat="1" ht="47.25" hidden="1" x14ac:dyDescent="0.25">
      <c r="A410" s="16" t="s">
        <v>690</v>
      </c>
      <c r="B410" s="7" t="s">
        <v>691</v>
      </c>
      <c r="C410" s="8"/>
      <c r="D410" s="8"/>
      <c r="E410" s="8"/>
      <c r="F410" s="8"/>
      <c r="G410" s="8"/>
    </row>
    <row r="411" spans="1:7" customFormat="1" ht="47.25" hidden="1" x14ac:dyDescent="0.25">
      <c r="A411" s="16" t="s">
        <v>692</v>
      </c>
      <c r="B411" s="7" t="s">
        <v>693</v>
      </c>
      <c r="C411" s="8"/>
      <c r="D411" s="8"/>
      <c r="E411" s="8"/>
      <c r="F411" s="8"/>
      <c r="G411" s="8"/>
    </row>
    <row r="412" spans="1:7" customFormat="1" ht="47.25" hidden="1" x14ac:dyDescent="0.25">
      <c r="A412" s="16" t="s">
        <v>694</v>
      </c>
      <c r="B412" s="7" t="s">
        <v>695</v>
      </c>
      <c r="C412" s="8"/>
      <c r="D412" s="8"/>
      <c r="E412" s="8"/>
      <c r="F412" s="8"/>
      <c r="G412" s="8"/>
    </row>
    <row r="413" spans="1:7" customFormat="1" ht="47.25" hidden="1" x14ac:dyDescent="0.25">
      <c r="A413" s="16" t="s">
        <v>696</v>
      </c>
      <c r="B413" s="7" t="s">
        <v>697</v>
      </c>
      <c r="C413" s="8"/>
      <c r="D413" s="8"/>
      <c r="E413" s="8"/>
      <c r="F413" s="8"/>
      <c r="G413" s="8"/>
    </row>
    <row r="414" spans="1:7" customFormat="1" ht="47.25" hidden="1" x14ac:dyDescent="0.25">
      <c r="A414" s="16" t="s">
        <v>698</v>
      </c>
      <c r="B414" s="7" t="s">
        <v>699</v>
      </c>
      <c r="C414" s="8"/>
      <c r="D414" s="8"/>
      <c r="E414" s="8"/>
      <c r="F414" s="8"/>
      <c r="G414" s="8"/>
    </row>
    <row r="415" spans="1:7" customFormat="1" ht="18.75" hidden="1" x14ac:dyDescent="0.25">
      <c r="A415" s="268" t="s">
        <v>700</v>
      </c>
      <c r="B415" s="354" t="s">
        <v>701</v>
      </c>
      <c r="C415" s="355"/>
      <c r="D415" s="355"/>
      <c r="E415" s="355"/>
      <c r="F415" s="355"/>
      <c r="G415" s="378"/>
    </row>
    <row r="416" spans="1:7" customFormat="1" ht="31.5" hidden="1" x14ac:dyDescent="0.25">
      <c r="A416" s="16" t="s">
        <v>702</v>
      </c>
      <c r="B416" s="7" t="s">
        <v>703</v>
      </c>
      <c r="C416" s="8"/>
      <c r="D416" s="8"/>
      <c r="E416" s="8"/>
      <c r="F416" s="8"/>
      <c r="G416" s="8"/>
    </row>
    <row r="417" spans="1:7" customFormat="1" ht="31.5" hidden="1" x14ac:dyDescent="0.25">
      <c r="A417" s="16" t="s">
        <v>704</v>
      </c>
      <c r="B417" s="7" t="s">
        <v>705</v>
      </c>
      <c r="C417" s="8"/>
      <c r="D417" s="8"/>
      <c r="E417" s="8"/>
      <c r="F417" s="8"/>
      <c r="G417" s="8"/>
    </row>
    <row r="418" spans="1:7" customFormat="1" ht="31.5" hidden="1" x14ac:dyDescent="0.25">
      <c r="A418" s="16" t="s">
        <v>706</v>
      </c>
      <c r="B418" s="7" t="s">
        <v>707</v>
      </c>
      <c r="C418" s="8"/>
      <c r="D418" s="8"/>
      <c r="E418" s="8"/>
      <c r="F418" s="8"/>
      <c r="G418" s="8"/>
    </row>
    <row r="419" spans="1:7" customFormat="1" ht="31.5" hidden="1" x14ac:dyDescent="0.25">
      <c r="A419" s="16" t="s">
        <v>708</v>
      </c>
      <c r="B419" s="7" t="s">
        <v>709</v>
      </c>
      <c r="C419" s="8"/>
      <c r="D419" s="8"/>
      <c r="E419" s="8"/>
      <c r="F419" s="8"/>
      <c r="G419" s="8"/>
    </row>
    <row r="420" spans="1:7" customFormat="1" ht="18.75" hidden="1" x14ac:dyDescent="0.25">
      <c r="A420" s="16"/>
      <c r="B420" s="387" t="s">
        <v>710</v>
      </c>
      <c r="C420" s="388"/>
      <c r="D420" s="388"/>
      <c r="E420" s="388"/>
      <c r="F420" s="388"/>
      <c r="G420" s="389"/>
    </row>
    <row r="421" spans="1:7" customFormat="1" ht="18.75" hidden="1" x14ac:dyDescent="0.25">
      <c r="A421" s="268" t="s">
        <v>711</v>
      </c>
      <c r="B421" s="354" t="s">
        <v>712</v>
      </c>
      <c r="C421" s="355"/>
      <c r="D421" s="355"/>
      <c r="E421" s="355"/>
      <c r="F421" s="355"/>
      <c r="G421" s="378"/>
    </row>
    <row r="422" spans="1:7" customFormat="1" ht="63" hidden="1" x14ac:dyDescent="0.25">
      <c r="A422" s="16" t="s">
        <v>713</v>
      </c>
      <c r="B422" s="7" t="s">
        <v>63</v>
      </c>
      <c r="C422" s="8"/>
      <c r="D422" s="8"/>
      <c r="E422" s="8"/>
      <c r="F422" s="8"/>
      <c r="G422" s="8"/>
    </row>
    <row r="423" spans="1:7" customFormat="1" ht="63" hidden="1" x14ac:dyDescent="0.25">
      <c r="A423" s="16" t="s">
        <v>714</v>
      </c>
      <c r="B423" s="7" t="s">
        <v>65</v>
      </c>
      <c r="C423" s="8"/>
      <c r="D423" s="8"/>
      <c r="E423" s="8"/>
      <c r="F423" s="8"/>
      <c r="G423" s="8"/>
    </row>
    <row r="424" spans="1:7" customFormat="1" ht="63" hidden="1" x14ac:dyDescent="0.25">
      <c r="A424" s="16" t="s">
        <v>715</v>
      </c>
      <c r="B424" s="7" t="s">
        <v>67</v>
      </c>
      <c r="C424" s="8"/>
      <c r="D424" s="8"/>
      <c r="E424" s="8"/>
      <c r="F424" s="8"/>
      <c r="G424" s="8"/>
    </row>
    <row r="425" spans="1:7" customFormat="1" ht="47.25" hidden="1" x14ac:dyDescent="0.25">
      <c r="A425" s="16" t="s">
        <v>716</v>
      </c>
      <c r="B425" s="7" t="s">
        <v>69</v>
      </c>
      <c r="C425" s="8"/>
      <c r="D425" s="8"/>
      <c r="E425" s="8"/>
      <c r="F425" s="8"/>
      <c r="G425" s="8"/>
    </row>
    <row r="426" spans="1:7" customFormat="1" ht="63" hidden="1" x14ac:dyDescent="0.25">
      <c r="A426" s="16" t="s">
        <v>717</v>
      </c>
      <c r="B426" s="7" t="s">
        <v>71</v>
      </c>
      <c r="C426" s="8"/>
      <c r="D426" s="8"/>
      <c r="E426" s="8"/>
      <c r="F426" s="8"/>
      <c r="G426" s="8"/>
    </row>
    <row r="427" spans="1:7" customFormat="1" ht="47.25" hidden="1" x14ac:dyDescent="0.25">
      <c r="A427" s="16" t="s">
        <v>718</v>
      </c>
      <c r="B427" s="7" t="s">
        <v>73</v>
      </c>
      <c r="C427" s="8"/>
      <c r="D427" s="8"/>
      <c r="E427" s="8"/>
      <c r="F427" s="8"/>
      <c r="G427" s="8"/>
    </row>
    <row r="428" spans="1:7" customFormat="1" ht="63" hidden="1" x14ac:dyDescent="0.25">
      <c r="A428" s="16" t="s">
        <v>719</v>
      </c>
      <c r="B428" s="7" t="s">
        <v>75</v>
      </c>
      <c r="C428" s="8"/>
      <c r="D428" s="8"/>
      <c r="E428" s="8"/>
      <c r="F428" s="8"/>
      <c r="G428" s="8"/>
    </row>
    <row r="429" spans="1:7" customFormat="1" ht="94.5" hidden="1" x14ac:dyDescent="0.25">
      <c r="A429" s="16" t="s">
        <v>720</v>
      </c>
      <c r="B429" s="7" t="s">
        <v>721</v>
      </c>
      <c r="C429" s="8"/>
      <c r="D429" s="8"/>
      <c r="E429" s="8"/>
      <c r="F429" s="8"/>
      <c r="G429" s="8"/>
    </row>
    <row r="430" spans="1:7" customFormat="1" ht="47.25" hidden="1" x14ac:dyDescent="0.25">
      <c r="A430" s="16" t="s">
        <v>722</v>
      </c>
      <c r="B430" s="7" t="s">
        <v>723</v>
      </c>
      <c r="C430" s="8"/>
      <c r="D430" s="8"/>
      <c r="E430" s="8"/>
      <c r="F430" s="8"/>
      <c r="G430" s="8"/>
    </row>
    <row r="431" spans="1:7" customFormat="1" ht="63" hidden="1" x14ac:dyDescent="0.25">
      <c r="A431" s="16" t="s">
        <v>724</v>
      </c>
      <c r="B431" s="7" t="s">
        <v>443</v>
      </c>
      <c r="C431" s="8"/>
      <c r="D431" s="8"/>
      <c r="E431" s="8"/>
      <c r="F431" s="8"/>
      <c r="G431" s="8"/>
    </row>
    <row r="432" spans="1:7" customFormat="1" ht="31.5" hidden="1" x14ac:dyDescent="0.25">
      <c r="A432" s="16" t="s">
        <v>725</v>
      </c>
      <c r="B432" s="7" t="s">
        <v>83</v>
      </c>
      <c r="C432" s="8"/>
      <c r="D432" s="8"/>
      <c r="E432" s="8"/>
      <c r="F432" s="8"/>
      <c r="G432" s="8"/>
    </row>
    <row r="433" spans="1:14" customFormat="1" ht="47.25" hidden="1" x14ac:dyDescent="0.25">
      <c r="A433" s="16" t="s">
        <v>726</v>
      </c>
      <c r="B433" s="7" t="s">
        <v>85</v>
      </c>
      <c r="C433" s="8"/>
      <c r="D433" s="8"/>
      <c r="E433" s="8"/>
      <c r="F433" s="8"/>
      <c r="G433" s="8"/>
    </row>
    <row r="434" spans="1:14" customFormat="1" ht="47.25" hidden="1" x14ac:dyDescent="0.25">
      <c r="A434" s="16" t="s">
        <v>727</v>
      </c>
      <c r="B434" s="7" t="s">
        <v>87</v>
      </c>
      <c r="C434" s="8"/>
      <c r="D434" s="8"/>
      <c r="E434" s="8"/>
      <c r="F434" s="8"/>
      <c r="G434" s="8"/>
    </row>
    <row r="435" spans="1:14" customFormat="1" ht="47.25" hidden="1" x14ac:dyDescent="0.25">
      <c r="A435" s="16" t="s">
        <v>728</v>
      </c>
      <c r="B435" s="7" t="s">
        <v>89</v>
      </c>
      <c r="C435" s="8"/>
      <c r="D435" s="8"/>
      <c r="E435" s="8"/>
      <c r="F435" s="8"/>
      <c r="G435" s="8"/>
    </row>
    <row r="436" spans="1:14" ht="18.75" x14ac:dyDescent="0.25">
      <c r="A436" s="262"/>
      <c r="B436" s="413" t="s">
        <v>729</v>
      </c>
      <c r="C436" s="414"/>
      <c r="D436" s="414"/>
      <c r="E436" s="414"/>
      <c r="F436" s="414"/>
      <c r="G436" s="365"/>
      <c r="H436" s="293">
        <f>H437+H452+H456</f>
        <v>16</v>
      </c>
      <c r="I436" s="293">
        <f>I437+I452+I456</f>
        <v>16</v>
      </c>
    </row>
    <row r="437" spans="1:14" ht="36.950000000000003" customHeight="1" x14ac:dyDescent="0.25">
      <c r="A437" s="262" t="s">
        <v>730</v>
      </c>
      <c r="B437" s="354" t="s">
        <v>731</v>
      </c>
      <c r="C437" s="355"/>
      <c r="D437" s="355"/>
      <c r="E437" s="355"/>
      <c r="F437" s="355"/>
      <c r="G437" s="356"/>
      <c r="H437" s="293">
        <f>SUM(D438:D441)</f>
        <v>6</v>
      </c>
      <c r="I437" s="293">
        <f>COUNT(D438:D441)*2</f>
        <v>6</v>
      </c>
    </row>
    <row r="438" spans="1:14" ht="31.5" x14ac:dyDescent="0.25">
      <c r="A438" s="262" t="s">
        <v>732</v>
      </c>
      <c r="B438" s="7" t="s">
        <v>733</v>
      </c>
      <c r="C438" s="8" t="s">
        <v>1304</v>
      </c>
      <c r="D438" s="68">
        <v>2</v>
      </c>
      <c r="E438" s="8" t="s">
        <v>19</v>
      </c>
      <c r="F438" s="8" t="s">
        <v>1305</v>
      </c>
      <c r="G438" s="230"/>
    </row>
    <row r="439" spans="1:14" ht="45" hidden="1" x14ac:dyDescent="0.25">
      <c r="A439" s="16"/>
      <c r="B439" s="7"/>
      <c r="C439" s="8" t="s">
        <v>1306</v>
      </c>
      <c r="D439" s="68"/>
      <c r="E439" s="8" t="s">
        <v>19</v>
      </c>
      <c r="F439" s="8" t="s">
        <v>1307</v>
      </c>
      <c r="G439" s="13"/>
      <c r="H439" s="113"/>
      <c r="I439" s="113"/>
      <c r="J439" s="114"/>
      <c r="K439" s="114"/>
      <c r="L439" s="114"/>
      <c r="M439" s="114"/>
      <c r="N439" s="114"/>
    </row>
    <row r="440" spans="1:14" ht="47.25" x14ac:dyDescent="0.25">
      <c r="A440" s="262" t="s">
        <v>734</v>
      </c>
      <c r="B440" s="7" t="s">
        <v>735</v>
      </c>
      <c r="C440" s="8" t="s">
        <v>1308</v>
      </c>
      <c r="D440" s="68">
        <v>2</v>
      </c>
      <c r="E440" s="8" t="s">
        <v>19</v>
      </c>
      <c r="F440" s="8"/>
      <c r="G440" s="230"/>
    </row>
    <row r="441" spans="1:14" ht="45" x14ac:dyDescent="0.25">
      <c r="A441" s="262"/>
      <c r="B441" s="7"/>
      <c r="C441" s="8" t="s">
        <v>1309</v>
      </c>
      <c r="D441" s="68">
        <v>2</v>
      </c>
      <c r="E441" s="8" t="s">
        <v>19</v>
      </c>
      <c r="F441" s="8" t="s">
        <v>1310</v>
      </c>
      <c r="G441" s="230"/>
    </row>
    <row r="442" spans="1:14" customFormat="1" ht="18.75" hidden="1" x14ac:dyDescent="0.25">
      <c r="A442" s="268" t="s">
        <v>736</v>
      </c>
      <c r="B442" s="354" t="s">
        <v>737</v>
      </c>
      <c r="C442" s="355"/>
      <c r="D442" s="355"/>
      <c r="E442" s="355"/>
      <c r="F442" s="355"/>
      <c r="G442" s="378"/>
    </row>
    <row r="443" spans="1:14" customFormat="1" ht="31.5" hidden="1" x14ac:dyDescent="0.25">
      <c r="A443" s="16" t="s">
        <v>738</v>
      </c>
      <c r="B443" s="7" t="s">
        <v>1311</v>
      </c>
      <c r="C443" s="33"/>
      <c r="D443" s="42"/>
      <c r="E443" s="42"/>
      <c r="F443" s="8"/>
      <c r="G443" s="8"/>
    </row>
    <row r="444" spans="1:14" customFormat="1" ht="63" hidden="1" x14ac:dyDescent="0.25">
      <c r="A444" s="16" t="s">
        <v>749</v>
      </c>
      <c r="B444" s="7" t="s">
        <v>1312</v>
      </c>
      <c r="C444" s="8"/>
      <c r="D444" s="8"/>
      <c r="E444" s="8"/>
      <c r="F444" s="8"/>
      <c r="G444" s="8"/>
    </row>
    <row r="445" spans="1:14" customFormat="1" ht="47.25" hidden="1" x14ac:dyDescent="0.25">
      <c r="A445" s="16" t="s">
        <v>755</v>
      </c>
      <c r="B445" s="7" t="s">
        <v>756</v>
      </c>
      <c r="C445" s="33"/>
      <c r="D445" s="42"/>
      <c r="E445" s="42"/>
      <c r="F445" s="42"/>
      <c r="G445" s="8"/>
    </row>
    <row r="446" spans="1:14" customFormat="1" ht="32.25" hidden="1" customHeight="1" x14ac:dyDescent="0.25">
      <c r="A446" s="268" t="s">
        <v>762</v>
      </c>
      <c r="B446" s="354" t="s">
        <v>763</v>
      </c>
      <c r="C446" s="355"/>
      <c r="D446" s="355"/>
      <c r="E446" s="355"/>
      <c r="F446" s="355"/>
      <c r="G446" s="378"/>
    </row>
    <row r="447" spans="1:14" customFormat="1" ht="47.25" hidden="1" x14ac:dyDescent="0.25">
      <c r="A447" s="16" t="s">
        <v>764</v>
      </c>
      <c r="B447" s="7" t="s">
        <v>765</v>
      </c>
      <c r="C447" s="8"/>
      <c r="D447" s="9"/>
      <c r="E447" s="42"/>
      <c r="F447" s="8"/>
      <c r="G447" s="8"/>
    </row>
    <row r="448" spans="1:14" customFormat="1" ht="47.25" hidden="1" x14ac:dyDescent="0.25">
      <c r="A448" s="16" t="s">
        <v>772</v>
      </c>
      <c r="B448" s="7" t="s">
        <v>773</v>
      </c>
      <c r="C448" s="11"/>
      <c r="D448" s="9"/>
      <c r="E448" s="42"/>
      <c r="F448" s="8"/>
      <c r="G448" s="8"/>
    </row>
    <row r="449" spans="1:14" customFormat="1" ht="18.75" hidden="1" x14ac:dyDescent="0.25">
      <c r="A449" s="268" t="s">
        <v>776</v>
      </c>
      <c r="B449" s="354" t="s">
        <v>1313</v>
      </c>
      <c r="C449" s="355"/>
      <c r="D449" s="355"/>
      <c r="E449" s="355"/>
      <c r="F449" s="355"/>
      <c r="G449" s="378"/>
    </row>
    <row r="450" spans="1:14" customFormat="1" ht="60" hidden="1" x14ac:dyDescent="0.25">
      <c r="A450" s="16" t="s">
        <v>778</v>
      </c>
      <c r="B450" s="8" t="s">
        <v>779</v>
      </c>
      <c r="C450" s="11"/>
      <c r="D450" s="42"/>
      <c r="E450" s="42"/>
      <c r="F450" s="8"/>
      <c r="G450" s="8"/>
    </row>
    <row r="451" spans="1:14" customFormat="1" ht="60" hidden="1" x14ac:dyDescent="0.25">
      <c r="A451" s="16" t="s">
        <v>791</v>
      </c>
      <c r="B451" s="8" t="s">
        <v>792</v>
      </c>
      <c r="C451" s="101"/>
      <c r="D451" s="103"/>
      <c r="E451" s="103"/>
      <c r="F451" s="67"/>
      <c r="G451" s="8"/>
    </row>
    <row r="452" spans="1:14" ht="18.75" hidden="1" x14ac:dyDescent="0.25">
      <c r="A452" s="268" t="s">
        <v>800</v>
      </c>
      <c r="B452" s="354" t="s">
        <v>801</v>
      </c>
      <c r="C452" s="355"/>
      <c r="D452" s="355"/>
      <c r="E452" s="355"/>
      <c r="F452" s="355"/>
      <c r="G452" s="378"/>
      <c r="H452" s="113">
        <f>SUM(D454)</f>
        <v>0</v>
      </c>
      <c r="I452" s="113">
        <f>COUNT(D454)*2</f>
        <v>0</v>
      </c>
      <c r="J452" s="114"/>
      <c r="K452" s="114"/>
      <c r="L452" s="114"/>
      <c r="M452" s="114"/>
      <c r="N452" s="114"/>
    </row>
    <row r="453" spans="1:14" customFormat="1" ht="45" hidden="1" x14ac:dyDescent="0.25">
      <c r="A453" s="16" t="s">
        <v>802</v>
      </c>
      <c r="B453" s="8" t="s">
        <v>803</v>
      </c>
      <c r="C453" s="8"/>
      <c r="D453" s="8"/>
      <c r="E453" s="8"/>
      <c r="F453" s="8"/>
      <c r="G453" s="8"/>
    </row>
    <row r="454" spans="1:14" ht="60" hidden="1" x14ac:dyDescent="0.25">
      <c r="A454" s="16" t="s">
        <v>804</v>
      </c>
      <c r="B454" s="8" t="s">
        <v>805</v>
      </c>
      <c r="C454" s="33" t="s">
        <v>813</v>
      </c>
      <c r="D454" s="52"/>
      <c r="E454" s="42" t="s">
        <v>19</v>
      </c>
      <c r="F454" s="8"/>
      <c r="G454" s="13"/>
      <c r="H454" s="113"/>
      <c r="I454" s="113"/>
      <c r="J454" s="114"/>
      <c r="K454" s="114"/>
      <c r="L454" s="114"/>
      <c r="M454" s="114"/>
      <c r="N454" s="114"/>
    </row>
    <row r="455" spans="1:14" customFormat="1" ht="60" hidden="1" x14ac:dyDescent="0.25">
      <c r="A455" s="16" t="s">
        <v>810</v>
      </c>
      <c r="B455" s="8" t="s">
        <v>811</v>
      </c>
      <c r="C455" s="33"/>
      <c r="D455" s="9"/>
      <c r="E455" s="9"/>
      <c r="F455" s="8"/>
      <c r="G455" s="8"/>
    </row>
    <row r="456" spans="1:14" ht="36.950000000000003" customHeight="1" x14ac:dyDescent="0.25">
      <c r="A456" s="262" t="s">
        <v>823</v>
      </c>
      <c r="B456" s="354" t="s">
        <v>824</v>
      </c>
      <c r="C456" s="355"/>
      <c r="D456" s="355"/>
      <c r="E456" s="355"/>
      <c r="F456" s="355"/>
      <c r="G456" s="356"/>
      <c r="H456" s="293">
        <f>SUM(D459:D472)</f>
        <v>10</v>
      </c>
      <c r="I456" s="293">
        <f>COUNT(D459:D472)*2</f>
        <v>10</v>
      </c>
    </row>
    <row r="457" spans="1:14" customFormat="1" ht="78.75" hidden="1" x14ac:dyDescent="0.25">
      <c r="A457" s="16" t="s">
        <v>825</v>
      </c>
      <c r="B457" s="7" t="s">
        <v>826</v>
      </c>
      <c r="C457" s="8"/>
      <c r="D457" s="8"/>
      <c r="E457" s="8"/>
      <c r="F457" s="8"/>
      <c r="G457" s="8"/>
    </row>
    <row r="458" spans="1:14" customFormat="1" ht="47.25" hidden="1" x14ac:dyDescent="0.25">
      <c r="A458" s="16" t="s">
        <v>832</v>
      </c>
      <c r="B458" s="7" t="s">
        <v>833</v>
      </c>
      <c r="C458" s="33"/>
      <c r="D458" s="42"/>
      <c r="E458" s="42"/>
      <c r="F458" s="8"/>
      <c r="G458" s="8"/>
    </row>
    <row r="459" spans="1:14" ht="47.25" x14ac:dyDescent="0.25">
      <c r="A459" s="262" t="s">
        <v>840</v>
      </c>
      <c r="B459" s="7" t="s">
        <v>841</v>
      </c>
      <c r="C459" s="8" t="s">
        <v>1314</v>
      </c>
      <c r="D459" s="68">
        <v>2</v>
      </c>
      <c r="E459" s="8" t="s">
        <v>19</v>
      </c>
      <c r="F459" s="8" t="s">
        <v>1315</v>
      </c>
      <c r="G459" s="230"/>
    </row>
    <row r="460" spans="1:14" ht="45" x14ac:dyDescent="0.25">
      <c r="A460" s="262"/>
      <c r="B460" s="7"/>
      <c r="C460" s="8" t="s">
        <v>1316</v>
      </c>
      <c r="D460" s="68">
        <v>2</v>
      </c>
      <c r="E460" s="8" t="s">
        <v>100</v>
      </c>
      <c r="F460" s="36" t="s">
        <v>1317</v>
      </c>
      <c r="G460" s="230"/>
    </row>
    <row r="461" spans="1:14" ht="30" hidden="1" x14ac:dyDescent="0.25">
      <c r="A461" s="16"/>
      <c r="B461" s="7"/>
      <c r="C461" s="8" t="s">
        <v>1318</v>
      </c>
      <c r="D461" s="68"/>
      <c r="E461" s="8" t="s">
        <v>100</v>
      </c>
      <c r="F461" s="8"/>
      <c r="G461" s="13"/>
      <c r="H461" s="113"/>
      <c r="I461" s="113"/>
      <c r="J461" s="114"/>
      <c r="K461" s="114"/>
      <c r="L461" s="114"/>
      <c r="M461" s="114"/>
      <c r="N461" s="114"/>
    </row>
    <row r="462" spans="1:14" ht="30" x14ac:dyDescent="0.25">
      <c r="A462" s="262"/>
      <c r="B462" s="7"/>
      <c r="C462" s="36" t="s">
        <v>1319</v>
      </c>
      <c r="D462" s="68">
        <v>2</v>
      </c>
      <c r="E462" s="8" t="s">
        <v>375</v>
      </c>
      <c r="F462" s="8"/>
      <c r="G462" s="230"/>
    </row>
    <row r="463" spans="1:14" ht="45" hidden="1" x14ac:dyDescent="0.25">
      <c r="A463" s="16"/>
      <c r="B463" s="7"/>
      <c r="C463" s="36" t="s">
        <v>1317</v>
      </c>
      <c r="D463" s="68"/>
      <c r="E463" s="8" t="s">
        <v>100</v>
      </c>
      <c r="F463" s="8"/>
      <c r="G463" s="13"/>
      <c r="H463" s="113"/>
      <c r="I463" s="113"/>
      <c r="J463" s="114"/>
      <c r="K463" s="114"/>
      <c r="L463" s="114"/>
      <c r="M463" s="114"/>
      <c r="N463" s="114"/>
    </row>
    <row r="464" spans="1:14" ht="105" x14ac:dyDescent="0.25">
      <c r="A464" s="262"/>
      <c r="B464" s="7"/>
      <c r="C464" s="36" t="s">
        <v>1320</v>
      </c>
      <c r="D464" s="68">
        <v>2</v>
      </c>
      <c r="E464" s="8" t="s">
        <v>100</v>
      </c>
      <c r="F464" s="8" t="s">
        <v>1321</v>
      </c>
      <c r="G464" s="230"/>
    </row>
    <row r="465" spans="1:14" ht="30" hidden="1" x14ac:dyDescent="0.25">
      <c r="A465" s="16"/>
      <c r="B465" s="7"/>
      <c r="C465" s="36" t="s">
        <v>1322</v>
      </c>
      <c r="D465" s="68"/>
      <c r="E465" s="8" t="s">
        <v>100</v>
      </c>
      <c r="F465" s="8"/>
      <c r="G465" s="13"/>
      <c r="H465" s="113"/>
      <c r="I465" s="113"/>
      <c r="J465" s="114"/>
      <c r="K465" s="114"/>
      <c r="L465" s="114"/>
      <c r="M465" s="114"/>
      <c r="N465" s="114"/>
    </row>
    <row r="466" spans="1:14" ht="30" hidden="1" x14ac:dyDescent="0.25">
      <c r="A466" s="16"/>
      <c r="B466" s="7"/>
      <c r="C466" s="36" t="s">
        <v>1323</v>
      </c>
      <c r="D466" s="68"/>
      <c r="E466" s="8" t="s">
        <v>100</v>
      </c>
      <c r="F466" s="8"/>
      <c r="G466" s="13"/>
      <c r="H466" s="113"/>
      <c r="I466" s="113"/>
      <c r="J466" s="114"/>
      <c r="K466" s="114"/>
      <c r="L466" s="114"/>
      <c r="M466" s="114"/>
      <c r="N466" s="114"/>
    </row>
    <row r="467" spans="1:14" ht="30" hidden="1" x14ac:dyDescent="0.25">
      <c r="A467" s="16"/>
      <c r="B467" s="7"/>
      <c r="C467" s="36" t="s">
        <v>1324</v>
      </c>
      <c r="D467" s="68"/>
      <c r="E467" s="8" t="s">
        <v>100</v>
      </c>
      <c r="F467" s="8"/>
      <c r="G467" s="13"/>
      <c r="H467" s="113"/>
      <c r="I467" s="113"/>
      <c r="J467" s="114"/>
      <c r="K467" s="114"/>
      <c r="L467" s="114"/>
      <c r="M467" s="114"/>
      <c r="N467" s="114"/>
    </row>
    <row r="468" spans="1:14" ht="30" x14ac:dyDescent="0.25">
      <c r="A468" s="262"/>
      <c r="B468" s="7"/>
      <c r="C468" s="36" t="s">
        <v>1325</v>
      </c>
      <c r="D468" s="68">
        <v>2</v>
      </c>
      <c r="E468" s="8" t="s">
        <v>100</v>
      </c>
      <c r="F468" s="8"/>
      <c r="G468" s="230"/>
    </row>
    <row r="469" spans="1:14" ht="30" hidden="1" x14ac:dyDescent="0.25">
      <c r="A469" s="16"/>
      <c r="B469" s="7"/>
      <c r="C469" s="36" t="s">
        <v>1326</v>
      </c>
      <c r="D469" s="68"/>
      <c r="E469" s="8" t="s">
        <v>100</v>
      </c>
      <c r="F469" s="8"/>
      <c r="G469" s="13"/>
      <c r="H469" s="113"/>
      <c r="I469" s="113"/>
      <c r="J469" s="114"/>
      <c r="K469" s="114"/>
      <c r="L469" s="114"/>
      <c r="M469" s="114"/>
      <c r="N469" s="114"/>
    </row>
    <row r="470" spans="1:14" ht="45" hidden="1" x14ac:dyDescent="0.25">
      <c r="A470" s="16"/>
      <c r="B470" s="7"/>
      <c r="C470" s="36" t="s">
        <v>1327</v>
      </c>
      <c r="D470" s="68"/>
      <c r="E470" s="8" t="s">
        <v>100</v>
      </c>
      <c r="F470" s="8"/>
      <c r="G470" s="13"/>
      <c r="H470" s="113"/>
      <c r="I470" s="113"/>
      <c r="J470" s="114"/>
      <c r="K470" s="114"/>
      <c r="L470" s="114"/>
      <c r="M470" s="114"/>
      <c r="N470" s="114"/>
    </row>
    <row r="471" spans="1:14" ht="30" hidden="1" x14ac:dyDescent="0.25">
      <c r="A471" s="16"/>
      <c r="B471" s="7"/>
      <c r="C471" s="36" t="s">
        <v>1328</v>
      </c>
      <c r="D471" s="68"/>
      <c r="E471" s="8" t="s">
        <v>100</v>
      </c>
      <c r="F471" s="8"/>
      <c r="G471" s="13" t="s">
        <v>1329</v>
      </c>
      <c r="H471" s="113"/>
      <c r="I471" s="113"/>
      <c r="J471" s="114"/>
      <c r="K471" s="114"/>
      <c r="L471" s="114"/>
      <c r="M471" s="114"/>
      <c r="N471" s="114"/>
    </row>
    <row r="472" spans="1:14" ht="30" hidden="1" x14ac:dyDescent="0.25">
      <c r="A472" s="16"/>
      <c r="B472" s="7"/>
      <c r="C472" s="36" t="s">
        <v>1330</v>
      </c>
      <c r="D472" s="68"/>
      <c r="E472" s="8" t="s">
        <v>100</v>
      </c>
      <c r="F472" s="8"/>
      <c r="G472" s="13"/>
      <c r="H472" s="113"/>
      <c r="I472" s="113"/>
      <c r="J472" s="114"/>
      <c r="K472" s="114"/>
      <c r="L472" s="114"/>
      <c r="M472" s="114"/>
      <c r="N472" s="114"/>
    </row>
    <row r="473" spans="1:14" ht="18.75" x14ac:dyDescent="0.25">
      <c r="A473" s="262"/>
      <c r="B473" s="413" t="s">
        <v>842</v>
      </c>
      <c r="C473" s="414"/>
      <c r="D473" s="414"/>
      <c r="E473" s="414"/>
      <c r="F473" s="414"/>
      <c r="G473" s="365"/>
      <c r="H473" s="293">
        <f>H474+H493+H507+H519</f>
        <v>46</v>
      </c>
      <c r="I473" s="293">
        <f>I474+I493+I507+I519</f>
        <v>46</v>
      </c>
    </row>
    <row r="474" spans="1:14" ht="36.950000000000003" customHeight="1" x14ac:dyDescent="0.25">
      <c r="A474" s="262" t="s">
        <v>843</v>
      </c>
      <c r="B474" s="354" t="s">
        <v>844</v>
      </c>
      <c r="C474" s="355"/>
      <c r="D474" s="355"/>
      <c r="E474" s="355"/>
      <c r="F474" s="355"/>
      <c r="G474" s="356"/>
      <c r="H474" s="293">
        <f>SUM(D475:D492)</f>
        <v>14</v>
      </c>
      <c r="I474" s="293">
        <f>COUNT(D475:D492)*2</f>
        <v>14</v>
      </c>
    </row>
    <row r="475" spans="1:14" ht="45" x14ac:dyDescent="0.25">
      <c r="A475" s="262" t="s">
        <v>845</v>
      </c>
      <c r="B475" s="7" t="s">
        <v>846</v>
      </c>
      <c r="C475" s="8" t="s">
        <v>1331</v>
      </c>
      <c r="D475" s="68">
        <v>2</v>
      </c>
      <c r="E475" s="8" t="s">
        <v>19</v>
      </c>
      <c r="F475" s="36" t="s">
        <v>1332</v>
      </c>
      <c r="G475" s="230"/>
    </row>
    <row r="476" spans="1:14" ht="60" hidden="1" x14ac:dyDescent="0.25">
      <c r="A476" s="16"/>
      <c r="B476" s="7"/>
      <c r="C476" s="36" t="s">
        <v>1333</v>
      </c>
      <c r="D476" s="68"/>
      <c r="E476" s="8" t="s">
        <v>19</v>
      </c>
      <c r="F476" s="8"/>
      <c r="G476" s="13"/>
      <c r="H476" s="113"/>
      <c r="I476" s="113"/>
      <c r="J476" s="114"/>
      <c r="K476" s="114"/>
      <c r="L476" s="114"/>
      <c r="M476" s="114"/>
      <c r="N476" s="114"/>
    </row>
    <row r="477" spans="1:14" ht="45" hidden="1" x14ac:dyDescent="0.25">
      <c r="A477" s="16"/>
      <c r="B477" s="7"/>
      <c r="C477" s="36" t="s">
        <v>1332</v>
      </c>
      <c r="D477" s="68"/>
      <c r="E477" s="8" t="s">
        <v>19</v>
      </c>
      <c r="F477" s="8"/>
      <c r="G477" s="13"/>
      <c r="H477" s="113"/>
      <c r="I477" s="113"/>
      <c r="J477" s="114"/>
      <c r="K477" s="114"/>
      <c r="L477" s="114"/>
      <c r="M477" s="114"/>
      <c r="N477" s="114"/>
    </row>
    <row r="478" spans="1:14" ht="75" x14ac:dyDescent="0.25">
      <c r="A478" s="262" t="s">
        <v>847</v>
      </c>
      <c r="B478" s="7" t="s">
        <v>848</v>
      </c>
      <c r="C478" s="8" t="s">
        <v>1334</v>
      </c>
      <c r="D478" s="68">
        <v>2</v>
      </c>
      <c r="E478" s="8" t="s">
        <v>100</v>
      </c>
      <c r="F478" s="8" t="s">
        <v>1335</v>
      </c>
      <c r="G478" s="230"/>
    </row>
    <row r="479" spans="1:14" ht="30" hidden="1" x14ac:dyDescent="0.25">
      <c r="A479" s="16"/>
      <c r="B479" s="7"/>
      <c r="C479" s="8" t="s">
        <v>1336</v>
      </c>
      <c r="D479" s="68"/>
      <c r="E479" s="8" t="s">
        <v>125</v>
      </c>
      <c r="F479" s="8"/>
      <c r="G479" s="13"/>
      <c r="H479" s="113"/>
      <c r="I479" s="113"/>
      <c r="J479" s="114"/>
      <c r="K479" s="114"/>
      <c r="L479" s="114"/>
      <c r="M479" s="114"/>
      <c r="N479" s="114"/>
    </row>
    <row r="480" spans="1:14" ht="31.5" x14ac:dyDescent="0.25">
      <c r="A480" s="262" t="s">
        <v>849</v>
      </c>
      <c r="B480" s="7" t="s">
        <v>850</v>
      </c>
      <c r="C480" s="8" t="s">
        <v>1337</v>
      </c>
      <c r="D480" s="68">
        <v>2</v>
      </c>
      <c r="E480" s="8" t="s">
        <v>19</v>
      </c>
      <c r="F480" s="8" t="s">
        <v>1338</v>
      </c>
      <c r="G480" s="230"/>
    </row>
    <row r="481" spans="1:14" ht="60" hidden="1" x14ac:dyDescent="0.25">
      <c r="A481" s="16"/>
      <c r="B481" s="7"/>
      <c r="C481" s="8" t="s">
        <v>1339</v>
      </c>
      <c r="D481" s="68"/>
      <c r="E481" s="8" t="s">
        <v>19</v>
      </c>
      <c r="F481" s="8" t="s">
        <v>1340</v>
      </c>
      <c r="G481" s="13"/>
      <c r="H481" s="113"/>
      <c r="I481" s="113"/>
      <c r="J481" s="114"/>
      <c r="K481" s="114"/>
      <c r="L481" s="114"/>
      <c r="M481" s="114"/>
      <c r="N481" s="114"/>
    </row>
    <row r="482" spans="1:14" ht="45" hidden="1" x14ac:dyDescent="0.25">
      <c r="A482" s="16"/>
      <c r="B482" s="7"/>
      <c r="C482" s="8" t="s">
        <v>1341</v>
      </c>
      <c r="D482" s="68"/>
      <c r="E482" s="8" t="s">
        <v>19</v>
      </c>
      <c r="F482" s="8" t="s">
        <v>1342</v>
      </c>
      <c r="G482" s="13"/>
      <c r="H482" s="113"/>
      <c r="I482" s="113"/>
      <c r="J482" s="114"/>
      <c r="K482" s="114"/>
      <c r="L482" s="114"/>
      <c r="M482" s="114"/>
      <c r="N482" s="114"/>
    </row>
    <row r="483" spans="1:14" ht="45" x14ac:dyDescent="0.25">
      <c r="A483" s="262"/>
      <c r="B483" s="7"/>
      <c r="C483" s="8" t="s">
        <v>1343</v>
      </c>
      <c r="D483" s="68">
        <v>2</v>
      </c>
      <c r="E483" s="8" t="s">
        <v>19</v>
      </c>
      <c r="F483" s="8"/>
      <c r="G483" s="230"/>
    </row>
    <row r="484" spans="1:14" ht="45" x14ac:dyDescent="0.25">
      <c r="A484" s="262" t="s">
        <v>851</v>
      </c>
      <c r="B484" s="8" t="s">
        <v>852</v>
      </c>
      <c r="C484" s="67" t="s">
        <v>1344</v>
      </c>
      <c r="D484" s="68">
        <v>2</v>
      </c>
      <c r="E484" s="8" t="s">
        <v>19</v>
      </c>
      <c r="F484" s="8"/>
      <c r="G484" s="230"/>
    </row>
    <row r="485" spans="1:14" ht="30" x14ac:dyDescent="0.25">
      <c r="A485" s="262"/>
      <c r="B485" s="8"/>
      <c r="C485" s="67" t="s">
        <v>1345</v>
      </c>
      <c r="D485" s="68">
        <v>2</v>
      </c>
      <c r="E485" s="8" t="s">
        <v>19</v>
      </c>
      <c r="F485" s="8"/>
      <c r="G485" s="230"/>
    </row>
    <row r="486" spans="1:14" ht="60" x14ac:dyDescent="0.25">
      <c r="A486" s="262"/>
      <c r="B486" s="8"/>
      <c r="C486" s="67" t="s">
        <v>1346</v>
      </c>
      <c r="D486" s="68">
        <v>2</v>
      </c>
      <c r="E486" s="8" t="s">
        <v>19</v>
      </c>
      <c r="F486" s="67" t="s">
        <v>1347</v>
      </c>
      <c r="G486" s="230"/>
    </row>
    <row r="487" spans="1:14" ht="45" hidden="1" x14ac:dyDescent="0.25">
      <c r="A487" s="16"/>
      <c r="B487" s="8"/>
      <c r="C487" s="67" t="s">
        <v>1348</v>
      </c>
      <c r="D487" s="68"/>
      <c r="E487" s="8" t="s">
        <v>19</v>
      </c>
      <c r="F487" s="8"/>
      <c r="G487" s="13"/>
      <c r="H487" s="113"/>
      <c r="I487" s="113"/>
      <c r="J487" s="114"/>
      <c r="K487" s="114"/>
      <c r="L487" s="114"/>
      <c r="M487" s="114"/>
      <c r="N487" s="114"/>
    </row>
    <row r="488" spans="1:14" ht="30" hidden="1" x14ac:dyDescent="0.25">
      <c r="A488" s="16"/>
      <c r="B488" s="8"/>
      <c r="C488" s="67" t="s">
        <v>1349</v>
      </c>
      <c r="D488" s="68"/>
      <c r="E488" s="8" t="s">
        <v>19</v>
      </c>
      <c r="F488" s="8"/>
      <c r="G488" s="13"/>
      <c r="H488" s="113"/>
      <c r="I488" s="113"/>
      <c r="J488" s="114"/>
      <c r="K488" s="114"/>
      <c r="L488" s="114"/>
      <c r="M488" s="114"/>
      <c r="N488" s="114"/>
    </row>
    <row r="489" spans="1:14" ht="60" hidden="1" x14ac:dyDescent="0.25">
      <c r="A489" s="16"/>
      <c r="B489" s="8"/>
      <c r="C489" s="67" t="s">
        <v>1350</v>
      </c>
      <c r="D489" s="68"/>
      <c r="E489" s="8" t="s">
        <v>19</v>
      </c>
      <c r="F489" s="8"/>
      <c r="G489" s="13"/>
      <c r="H489" s="113"/>
      <c r="I489" s="113"/>
      <c r="J489" s="114"/>
      <c r="K489" s="114"/>
      <c r="L489" s="114"/>
      <c r="M489" s="114"/>
      <c r="N489" s="114"/>
    </row>
    <row r="490" spans="1:14" ht="60" hidden="1" x14ac:dyDescent="0.25">
      <c r="A490" s="16"/>
      <c r="B490" s="8"/>
      <c r="C490" s="67" t="s">
        <v>1351</v>
      </c>
      <c r="D490" s="68"/>
      <c r="E490" s="8" t="s">
        <v>19</v>
      </c>
      <c r="F490" s="8"/>
      <c r="G490" s="13"/>
      <c r="H490" s="113"/>
      <c r="I490" s="113"/>
      <c r="J490" s="114"/>
      <c r="K490" s="114"/>
      <c r="L490" s="114"/>
      <c r="M490" s="114"/>
      <c r="N490" s="114"/>
    </row>
    <row r="491" spans="1:14" ht="45" hidden="1" x14ac:dyDescent="0.25">
      <c r="A491" s="16"/>
      <c r="B491" s="8"/>
      <c r="C491" s="67" t="s">
        <v>1347</v>
      </c>
      <c r="D491" s="68"/>
      <c r="E491" s="8" t="s">
        <v>19</v>
      </c>
      <c r="F491" s="8"/>
      <c r="G491" s="13"/>
      <c r="H491" s="113"/>
      <c r="I491" s="113"/>
      <c r="J491" s="114"/>
      <c r="K491" s="114"/>
      <c r="L491" s="114"/>
      <c r="M491" s="114"/>
      <c r="N491" s="114"/>
    </row>
    <row r="492" spans="1:14" ht="60" hidden="1" x14ac:dyDescent="0.25">
      <c r="A492" s="16"/>
      <c r="B492" s="8"/>
      <c r="C492" s="67" t="s">
        <v>1352</v>
      </c>
      <c r="D492" s="68"/>
      <c r="E492" s="8" t="s">
        <v>19</v>
      </c>
      <c r="F492" s="8"/>
      <c r="G492" s="13"/>
      <c r="H492" s="113"/>
      <c r="I492" s="113"/>
      <c r="J492" s="114"/>
      <c r="K492" s="114"/>
      <c r="L492" s="114"/>
      <c r="M492" s="114"/>
      <c r="N492" s="114"/>
    </row>
    <row r="493" spans="1:14" ht="36.950000000000003" customHeight="1" x14ac:dyDescent="0.25">
      <c r="A493" s="262" t="s">
        <v>853</v>
      </c>
      <c r="B493" s="354" t="s">
        <v>854</v>
      </c>
      <c r="C493" s="355"/>
      <c r="D493" s="355"/>
      <c r="E493" s="355"/>
      <c r="F493" s="355"/>
      <c r="G493" s="356"/>
      <c r="H493" s="293">
        <f>SUM(D494:D506)</f>
        <v>12</v>
      </c>
      <c r="I493" s="293">
        <f>COUNT(D494:D506)*2</f>
        <v>12</v>
      </c>
    </row>
    <row r="494" spans="1:14" ht="45" x14ac:dyDescent="0.25">
      <c r="A494" s="262" t="s">
        <v>855</v>
      </c>
      <c r="B494" s="7" t="s">
        <v>856</v>
      </c>
      <c r="C494" s="67" t="s">
        <v>1353</v>
      </c>
      <c r="D494" s="68">
        <v>2</v>
      </c>
      <c r="E494" s="8" t="s">
        <v>19</v>
      </c>
      <c r="F494" s="8"/>
      <c r="G494" s="230"/>
    </row>
    <row r="495" spans="1:14" ht="30" hidden="1" x14ac:dyDescent="0.25">
      <c r="A495" s="16"/>
      <c r="B495" s="7"/>
      <c r="C495" s="67" t="s">
        <v>1354</v>
      </c>
      <c r="D495" s="68"/>
      <c r="E495" s="8" t="s">
        <v>375</v>
      </c>
      <c r="F495" s="8"/>
      <c r="G495" s="13"/>
      <c r="H495" s="113"/>
      <c r="I495" s="113"/>
      <c r="J495" s="114"/>
      <c r="K495" s="114"/>
      <c r="L495" s="114"/>
      <c r="M495" s="114"/>
      <c r="N495" s="114"/>
    </row>
    <row r="496" spans="1:14" ht="60" x14ac:dyDescent="0.25">
      <c r="A496" s="262"/>
      <c r="B496" s="7"/>
      <c r="C496" s="67" t="s">
        <v>1355</v>
      </c>
      <c r="D496" s="68">
        <v>2</v>
      </c>
      <c r="E496" s="8" t="s">
        <v>19</v>
      </c>
      <c r="F496" s="8" t="s">
        <v>1356</v>
      </c>
      <c r="G496" s="230"/>
    </row>
    <row r="497" spans="1:14" ht="45" hidden="1" x14ac:dyDescent="0.25">
      <c r="A497" s="16"/>
      <c r="B497" s="7"/>
      <c r="C497" s="67" t="s">
        <v>1357</v>
      </c>
      <c r="D497" s="68"/>
      <c r="E497" s="8" t="s">
        <v>19</v>
      </c>
      <c r="F497" s="8"/>
      <c r="G497" s="13"/>
      <c r="H497" s="113"/>
      <c r="I497" s="113"/>
      <c r="J497" s="114"/>
      <c r="K497" s="114"/>
      <c r="L497" s="114"/>
      <c r="M497" s="114"/>
      <c r="N497" s="114"/>
    </row>
    <row r="498" spans="1:14" ht="45" x14ac:dyDescent="0.25">
      <c r="A498" s="262" t="s">
        <v>857</v>
      </c>
      <c r="B498" s="7" t="s">
        <v>858</v>
      </c>
      <c r="C498" s="67" t="s">
        <v>1358</v>
      </c>
      <c r="D498" s="12">
        <v>2</v>
      </c>
      <c r="E498" s="8" t="s">
        <v>19</v>
      </c>
      <c r="F498" s="67" t="s">
        <v>1359</v>
      </c>
      <c r="G498" s="230"/>
    </row>
    <row r="499" spans="1:14" ht="45" x14ac:dyDescent="0.25">
      <c r="A499" s="262"/>
      <c r="B499" s="7"/>
      <c r="C499" s="67" t="s">
        <v>1359</v>
      </c>
      <c r="D499" s="12">
        <v>2</v>
      </c>
      <c r="E499" s="8" t="s">
        <v>19</v>
      </c>
      <c r="F499" s="67" t="s">
        <v>1360</v>
      </c>
      <c r="G499" s="230"/>
    </row>
    <row r="500" spans="1:14" ht="30" x14ac:dyDescent="0.25">
      <c r="A500" s="262"/>
      <c r="B500" s="7"/>
      <c r="C500" s="67" t="s">
        <v>1361</v>
      </c>
      <c r="D500" s="12">
        <v>2</v>
      </c>
      <c r="E500" s="8" t="s">
        <v>19</v>
      </c>
      <c r="F500" s="122"/>
      <c r="G500" s="230"/>
    </row>
    <row r="501" spans="1:14" ht="60" hidden="1" x14ac:dyDescent="0.25">
      <c r="A501" s="16"/>
      <c r="B501" s="7"/>
      <c r="C501" s="67" t="s">
        <v>1362</v>
      </c>
      <c r="D501" s="12"/>
      <c r="E501" s="8" t="s">
        <v>19</v>
      </c>
      <c r="F501" s="122"/>
      <c r="G501" s="13"/>
      <c r="H501" s="113"/>
      <c r="I501" s="113"/>
      <c r="J501" s="114"/>
      <c r="K501" s="114"/>
      <c r="L501" s="114"/>
      <c r="M501" s="114"/>
      <c r="N501" s="114"/>
    </row>
    <row r="502" spans="1:14" ht="45" hidden="1" x14ac:dyDescent="0.25">
      <c r="A502" s="16"/>
      <c r="B502" s="7"/>
      <c r="C502" s="67" t="s">
        <v>1363</v>
      </c>
      <c r="D502" s="12"/>
      <c r="E502" s="8" t="s">
        <v>19</v>
      </c>
      <c r="F502" s="122"/>
      <c r="G502" s="13"/>
      <c r="H502" s="113"/>
      <c r="I502" s="113"/>
      <c r="J502" s="114"/>
      <c r="K502" s="114"/>
      <c r="L502" s="114"/>
      <c r="M502" s="114"/>
      <c r="N502" s="114"/>
    </row>
    <row r="503" spans="1:14" ht="45" hidden="1" x14ac:dyDescent="0.25">
      <c r="A503" s="16"/>
      <c r="B503" s="7"/>
      <c r="C503" s="67" t="s">
        <v>1364</v>
      </c>
      <c r="D503" s="12"/>
      <c r="E503" s="8" t="s">
        <v>19</v>
      </c>
      <c r="F503" s="122"/>
      <c r="G503" s="13"/>
      <c r="H503" s="113"/>
      <c r="I503" s="113"/>
      <c r="J503" s="114"/>
      <c r="K503" s="114"/>
      <c r="L503" s="114"/>
      <c r="M503" s="114"/>
      <c r="N503" s="114"/>
    </row>
    <row r="504" spans="1:14" ht="47.25" x14ac:dyDescent="0.25">
      <c r="A504" s="262" t="s">
        <v>859</v>
      </c>
      <c r="B504" s="7" t="s">
        <v>860</v>
      </c>
      <c r="C504" s="67" t="s">
        <v>1365</v>
      </c>
      <c r="D504" s="68">
        <v>2</v>
      </c>
      <c r="E504" s="8" t="s">
        <v>19</v>
      </c>
      <c r="F504" s="137" t="s">
        <v>1366</v>
      </c>
      <c r="G504" s="230"/>
    </row>
    <row r="505" spans="1:14" ht="45" hidden="1" x14ac:dyDescent="0.25">
      <c r="A505" s="16"/>
      <c r="B505" s="7"/>
      <c r="C505" s="137" t="s">
        <v>1366</v>
      </c>
      <c r="D505" s="68"/>
      <c r="E505" s="8" t="s">
        <v>19</v>
      </c>
      <c r="F505" s="8"/>
      <c r="G505" s="13"/>
      <c r="H505" s="113"/>
      <c r="I505" s="113"/>
      <c r="J505" s="114"/>
      <c r="K505" s="114"/>
      <c r="L505" s="114"/>
      <c r="M505" s="114"/>
      <c r="N505" s="114"/>
    </row>
    <row r="506" spans="1:14" ht="60" hidden="1" x14ac:dyDescent="0.25">
      <c r="A506" s="16"/>
      <c r="B506" s="7"/>
      <c r="C506" s="67" t="s">
        <v>1367</v>
      </c>
      <c r="D506" s="68"/>
      <c r="E506" s="8" t="s">
        <v>19</v>
      </c>
      <c r="F506" s="8"/>
      <c r="G506" s="13"/>
      <c r="H506" s="113"/>
      <c r="I506" s="113"/>
      <c r="J506" s="114"/>
      <c r="K506" s="114"/>
      <c r="L506" s="114"/>
      <c r="M506" s="114"/>
      <c r="N506" s="114"/>
    </row>
    <row r="507" spans="1:14" ht="36.950000000000003" customHeight="1" x14ac:dyDescent="0.25">
      <c r="A507" s="262" t="s">
        <v>861</v>
      </c>
      <c r="B507" s="354" t="s">
        <v>862</v>
      </c>
      <c r="C507" s="355"/>
      <c r="D507" s="355"/>
      <c r="E507" s="355"/>
      <c r="F507" s="355"/>
      <c r="G507" s="356"/>
      <c r="H507" s="293">
        <f>SUM(D508:D518)</f>
        <v>14</v>
      </c>
      <c r="I507" s="293">
        <f>COUNT(D508:D518)*2</f>
        <v>14</v>
      </c>
    </row>
    <row r="508" spans="1:14" ht="45" x14ac:dyDescent="0.25">
      <c r="A508" s="262" t="s">
        <v>863</v>
      </c>
      <c r="B508" s="7" t="s">
        <v>864</v>
      </c>
      <c r="C508" s="8" t="s">
        <v>1368</v>
      </c>
      <c r="D508" s="68">
        <v>2</v>
      </c>
      <c r="E508" s="8" t="s">
        <v>205</v>
      </c>
      <c r="F508" s="8"/>
      <c r="G508" s="230"/>
    </row>
    <row r="509" spans="1:14" ht="45" hidden="1" x14ac:dyDescent="0.25">
      <c r="A509" s="16" t="s">
        <v>866</v>
      </c>
      <c r="B509" s="7" t="s">
        <v>867</v>
      </c>
      <c r="C509" s="8" t="s">
        <v>1369</v>
      </c>
      <c r="D509" s="68"/>
      <c r="E509" s="8" t="s">
        <v>19</v>
      </c>
      <c r="F509" s="8" t="s">
        <v>1370</v>
      </c>
      <c r="G509" s="13"/>
      <c r="H509" s="113"/>
      <c r="I509" s="113"/>
      <c r="J509" s="114"/>
      <c r="K509" s="114"/>
      <c r="L509" s="114"/>
      <c r="M509" s="114"/>
      <c r="N509" s="114"/>
    </row>
    <row r="510" spans="1:14" ht="31.5" x14ac:dyDescent="0.25">
      <c r="A510" s="262" t="s">
        <v>868</v>
      </c>
      <c r="B510" s="7" t="s">
        <v>869</v>
      </c>
      <c r="C510" s="8" t="s">
        <v>1371</v>
      </c>
      <c r="D510" s="68">
        <v>2</v>
      </c>
      <c r="E510" s="8" t="s">
        <v>19</v>
      </c>
      <c r="F510" s="8"/>
      <c r="G510" s="230"/>
    </row>
    <row r="511" spans="1:14" ht="45" hidden="1" x14ac:dyDescent="0.25">
      <c r="A511" s="16"/>
      <c r="B511" s="7"/>
      <c r="C511" s="8" t="s">
        <v>1372</v>
      </c>
      <c r="D511" s="68"/>
      <c r="E511" s="8" t="s">
        <v>19</v>
      </c>
      <c r="F511" s="8"/>
      <c r="G511" s="13"/>
      <c r="H511" s="113"/>
      <c r="I511" s="113"/>
      <c r="J511" s="114"/>
      <c r="K511" s="114"/>
      <c r="L511" s="114"/>
      <c r="M511" s="114"/>
      <c r="N511" s="114"/>
    </row>
    <row r="512" spans="1:14" ht="47.25" x14ac:dyDescent="0.25">
      <c r="A512" s="262" t="s">
        <v>870</v>
      </c>
      <c r="B512" s="32" t="s">
        <v>871</v>
      </c>
      <c r="C512" s="67" t="s">
        <v>1373</v>
      </c>
      <c r="D512" s="68">
        <v>2</v>
      </c>
      <c r="E512" s="8" t="s">
        <v>19</v>
      </c>
      <c r="F512" s="137" t="s">
        <v>1374</v>
      </c>
      <c r="G512" s="230"/>
    </row>
    <row r="513" spans="1:14" ht="30" hidden="1" x14ac:dyDescent="0.25">
      <c r="A513" s="16"/>
      <c r="B513" s="32"/>
      <c r="C513" s="137" t="s">
        <v>1374</v>
      </c>
      <c r="D513" s="68"/>
      <c r="E513" s="8" t="s">
        <v>19</v>
      </c>
      <c r="F513" s="8"/>
      <c r="G513" s="13"/>
      <c r="H513" s="113"/>
      <c r="I513" s="113"/>
      <c r="J513" s="114"/>
      <c r="K513" s="114"/>
      <c r="L513" s="114"/>
      <c r="M513" s="114"/>
      <c r="N513" s="114"/>
    </row>
    <row r="514" spans="1:14" ht="47.25" x14ac:dyDescent="0.25">
      <c r="A514" s="262" t="s">
        <v>872</v>
      </c>
      <c r="B514" s="7" t="s">
        <v>873</v>
      </c>
      <c r="C514" s="67" t="s">
        <v>1375</v>
      </c>
      <c r="D514" s="68">
        <v>2</v>
      </c>
      <c r="E514" s="8" t="s">
        <v>19</v>
      </c>
      <c r="F514" s="8"/>
      <c r="G514" s="230"/>
    </row>
    <row r="515" spans="1:14" ht="63" hidden="1" x14ac:dyDescent="0.25">
      <c r="A515" s="16" t="s">
        <v>874</v>
      </c>
      <c r="B515" s="7" t="s">
        <v>875</v>
      </c>
      <c r="C515" s="11" t="s">
        <v>1376</v>
      </c>
      <c r="D515" s="68"/>
      <c r="E515" s="8" t="s">
        <v>19</v>
      </c>
      <c r="F515" s="8"/>
      <c r="G515" s="13"/>
      <c r="H515" s="113"/>
      <c r="I515" s="113"/>
      <c r="J515" s="114"/>
      <c r="K515" s="114"/>
      <c r="L515" s="114"/>
      <c r="M515" s="114"/>
      <c r="N515" s="114"/>
    </row>
    <row r="516" spans="1:14" ht="45" x14ac:dyDescent="0.25">
      <c r="A516" s="262" t="s">
        <v>876</v>
      </c>
      <c r="B516" s="7" t="s">
        <v>877</v>
      </c>
      <c r="C516" s="8" t="s">
        <v>1377</v>
      </c>
      <c r="D516" s="68">
        <v>2</v>
      </c>
      <c r="E516" s="8" t="s">
        <v>19</v>
      </c>
      <c r="F516" s="8"/>
      <c r="G516" s="230"/>
    </row>
    <row r="517" spans="1:14" ht="45" x14ac:dyDescent="0.25">
      <c r="A517" s="262"/>
      <c r="B517" s="7"/>
      <c r="C517" s="8" t="s">
        <v>1378</v>
      </c>
      <c r="D517" s="68">
        <v>2</v>
      </c>
      <c r="E517" s="8" t="s">
        <v>19</v>
      </c>
      <c r="F517" s="8"/>
      <c r="G517" s="230"/>
    </row>
    <row r="518" spans="1:14" ht="45" x14ac:dyDescent="0.25">
      <c r="A518" s="262" t="s">
        <v>878</v>
      </c>
      <c r="B518" s="7" t="s">
        <v>879</v>
      </c>
      <c r="C518" s="8" t="s">
        <v>1379</v>
      </c>
      <c r="D518" s="68">
        <v>2</v>
      </c>
      <c r="E518" s="8" t="s">
        <v>19</v>
      </c>
      <c r="F518" s="8" t="s">
        <v>1380</v>
      </c>
      <c r="G518" s="230"/>
    </row>
    <row r="519" spans="1:14" ht="36.950000000000003" customHeight="1" x14ac:dyDescent="0.25">
      <c r="A519" s="262" t="s">
        <v>880</v>
      </c>
      <c r="B519" s="354" t="s">
        <v>881</v>
      </c>
      <c r="C519" s="355"/>
      <c r="D519" s="355"/>
      <c r="E519" s="355"/>
      <c r="F519" s="355"/>
      <c r="G519" s="356"/>
      <c r="H519" s="293">
        <f>SUM(D520:D523)</f>
        <v>6</v>
      </c>
      <c r="I519" s="293">
        <f>COUNT(D520:D523)*2</f>
        <v>6</v>
      </c>
    </row>
    <row r="520" spans="1:14" ht="75" x14ac:dyDescent="0.25">
      <c r="A520" s="262" t="s">
        <v>882</v>
      </c>
      <c r="B520" s="7" t="s">
        <v>883</v>
      </c>
      <c r="C520" s="8" t="s">
        <v>884</v>
      </c>
      <c r="D520" s="68">
        <v>2</v>
      </c>
      <c r="E520" s="8" t="s">
        <v>19</v>
      </c>
      <c r="F520" s="8" t="s">
        <v>1381</v>
      </c>
      <c r="G520" s="230"/>
    </row>
    <row r="521" spans="1:14" ht="47.25" hidden="1" x14ac:dyDescent="0.25">
      <c r="A521" s="16" t="s">
        <v>885</v>
      </c>
      <c r="B521" s="7" t="s">
        <v>886</v>
      </c>
      <c r="C521" s="136" t="s">
        <v>1382</v>
      </c>
      <c r="D521" s="68"/>
      <c r="E521" s="8" t="s">
        <v>19</v>
      </c>
      <c r="F521" s="8"/>
      <c r="G521" s="13"/>
      <c r="H521" s="113"/>
      <c r="I521" s="113"/>
      <c r="J521" s="114"/>
      <c r="K521" s="114"/>
      <c r="L521" s="114"/>
      <c r="M521" s="114"/>
      <c r="N521" s="114"/>
    </row>
    <row r="522" spans="1:14" ht="31.5" x14ac:dyDescent="0.25">
      <c r="A522" s="262" t="s">
        <v>888</v>
      </c>
      <c r="B522" s="7" t="s">
        <v>889</v>
      </c>
      <c r="C522" s="69" t="s">
        <v>1383</v>
      </c>
      <c r="D522" s="68">
        <v>2</v>
      </c>
      <c r="E522" s="8" t="s">
        <v>19</v>
      </c>
      <c r="F522" s="8"/>
      <c r="G522" s="230"/>
    </row>
    <row r="523" spans="1:14" ht="31.5" x14ac:dyDescent="0.25">
      <c r="A523" s="262" t="s">
        <v>892</v>
      </c>
      <c r="B523" s="7" t="s">
        <v>893</v>
      </c>
      <c r="C523" s="8" t="s">
        <v>1384</v>
      </c>
      <c r="D523" s="68">
        <v>2</v>
      </c>
      <c r="E523" s="8" t="s">
        <v>100</v>
      </c>
      <c r="F523" s="8"/>
      <c r="G523" s="230"/>
    </row>
    <row r="524" spans="1:14" ht="18.75" x14ac:dyDescent="0.25">
      <c r="A524" s="262"/>
      <c r="B524" s="413" t="s">
        <v>900</v>
      </c>
      <c r="C524" s="414"/>
      <c r="D524" s="414"/>
      <c r="E524" s="414"/>
      <c r="F524" s="414"/>
      <c r="G524" s="365"/>
      <c r="H524" s="293">
        <f>H525+H530+H536+H540</f>
        <v>14</v>
      </c>
      <c r="I524" s="293">
        <f>I525+I530+I536+I540</f>
        <v>14</v>
      </c>
    </row>
    <row r="525" spans="1:14" customFormat="1" ht="36.950000000000003" customHeight="1" x14ac:dyDescent="0.25">
      <c r="A525" s="262" t="s">
        <v>901</v>
      </c>
      <c r="B525" s="354" t="s">
        <v>902</v>
      </c>
      <c r="C525" s="355"/>
      <c r="D525" s="355"/>
      <c r="E525" s="355"/>
      <c r="F525" s="355"/>
      <c r="G525" s="356"/>
      <c r="H525" s="293">
        <f>SUM(D526:D528)</f>
        <v>4</v>
      </c>
      <c r="I525" s="293">
        <f>COUNT(D526:D528)*2</f>
        <v>4</v>
      </c>
      <c r="J525" s="2"/>
      <c r="K525" s="2"/>
      <c r="L525" s="2"/>
      <c r="M525" s="2"/>
      <c r="N525" s="2"/>
    </row>
    <row r="526" spans="1:14" customFormat="1" ht="30" x14ac:dyDescent="0.25">
      <c r="A526" s="262" t="s">
        <v>903</v>
      </c>
      <c r="B526" s="8" t="s">
        <v>904</v>
      </c>
      <c r="C526" s="274" t="s">
        <v>1385</v>
      </c>
      <c r="D526" s="68">
        <v>2</v>
      </c>
      <c r="E526" s="8" t="s">
        <v>375</v>
      </c>
      <c r="F526" s="8"/>
      <c r="G526" s="240"/>
      <c r="H526" s="293"/>
      <c r="I526" s="293"/>
      <c r="J526" s="2"/>
      <c r="K526" s="2"/>
      <c r="L526" s="2"/>
      <c r="M526" s="2"/>
      <c r="N526" s="2"/>
    </row>
    <row r="527" spans="1:14" customFormat="1" ht="30" hidden="1" x14ac:dyDescent="0.25">
      <c r="A527" s="16"/>
      <c r="B527" s="15"/>
      <c r="C527" s="152" t="s">
        <v>1386</v>
      </c>
      <c r="D527" s="68"/>
      <c r="E527" s="8" t="s">
        <v>375</v>
      </c>
      <c r="F527" s="8"/>
      <c r="G527" s="8"/>
    </row>
    <row r="528" spans="1:14" customFormat="1" ht="30" x14ac:dyDescent="0.25">
      <c r="A528" s="262"/>
      <c r="B528" s="8"/>
      <c r="C528" s="274" t="s">
        <v>1387</v>
      </c>
      <c r="D528" s="68">
        <v>2</v>
      </c>
      <c r="E528" s="8" t="s">
        <v>375</v>
      </c>
      <c r="F528" s="8"/>
      <c r="G528" s="240"/>
      <c r="H528" s="293"/>
      <c r="I528" s="293"/>
      <c r="J528" s="2"/>
      <c r="K528" s="2"/>
      <c r="L528" s="2"/>
      <c r="M528" s="2"/>
      <c r="N528" s="2"/>
    </row>
    <row r="529" spans="1:14" customFormat="1" ht="45" hidden="1" x14ac:dyDescent="0.25">
      <c r="A529" s="16" t="s">
        <v>907</v>
      </c>
      <c r="B529" s="8" t="s">
        <v>908</v>
      </c>
      <c r="C529" s="8"/>
      <c r="D529" s="8"/>
      <c r="E529" s="8"/>
      <c r="F529" s="8"/>
      <c r="G529" s="8"/>
    </row>
    <row r="530" spans="1:14" ht="36.950000000000003" customHeight="1" x14ac:dyDescent="0.25">
      <c r="A530" s="262" t="s">
        <v>909</v>
      </c>
      <c r="B530" s="354" t="s">
        <v>910</v>
      </c>
      <c r="C530" s="355"/>
      <c r="D530" s="355"/>
      <c r="E530" s="355"/>
      <c r="F530" s="355"/>
      <c r="G530" s="356"/>
      <c r="H530" s="293">
        <f>SUM(D531:D534)</f>
        <v>6</v>
      </c>
      <c r="I530" s="293">
        <f>COUNT(D531:D534)*2</f>
        <v>6</v>
      </c>
    </row>
    <row r="531" spans="1:14" ht="30" x14ac:dyDescent="0.25">
      <c r="A531" s="262" t="s">
        <v>911</v>
      </c>
      <c r="B531" s="8" t="s">
        <v>912</v>
      </c>
      <c r="C531" s="67" t="s">
        <v>1388</v>
      </c>
      <c r="D531" s="68">
        <v>2</v>
      </c>
      <c r="E531" s="8" t="s">
        <v>375</v>
      </c>
      <c r="F531" s="8"/>
      <c r="G531" s="230"/>
    </row>
    <row r="532" spans="1:14" ht="30" x14ac:dyDescent="0.25">
      <c r="A532" s="262"/>
      <c r="B532" s="8"/>
      <c r="C532" s="47" t="s">
        <v>1389</v>
      </c>
      <c r="D532" s="68">
        <v>2</v>
      </c>
      <c r="E532" s="8" t="s">
        <v>375</v>
      </c>
      <c r="F532" s="8"/>
      <c r="G532" s="230"/>
    </row>
    <row r="533" spans="1:14" ht="18.75" x14ac:dyDescent="0.25">
      <c r="A533" s="262"/>
      <c r="B533" s="8"/>
      <c r="C533" s="47" t="s">
        <v>1390</v>
      </c>
      <c r="D533" s="68">
        <v>2</v>
      </c>
      <c r="E533" s="8" t="s">
        <v>375</v>
      </c>
      <c r="F533" s="8"/>
      <c r="G533" s="230"/>
    </row>
    <row r="534" spans="1:14" ht="30" hidden="1" x14ac:dyDescent="0.25">
      <c r="A534" s="16"/>
      <c r="B534" s="8"/>
      <c r="C534" s="47" t="s">
        <v>1391</v>
      </c>
      <c r="D534" s="68"/>
      <c r="E534" s="8" t="s">
        <v>375</v>
      </c>
      <c r="F534" s="8"/>
      <c r="G534" s="13"/>
      <c r="H534" s="113"/>
      <c r="I534" s="113"/>
      <c r="J534" s="114"/>
      <c r="K534" s="114"/>
      <c r="L534" s="114"/>
      <c r="M534" s="114"/>
      <c r="N534" s="114"/>
    </row>
    <row r="535" spans="1:14" customFormat="1" ht="45" hidden="1" x14ac:dyDescent="0.25">
      <c r="A535" s="16" t="s">
        <v>916</v>
      </c>
      <c r="B535" s="8" t="s">
        <v>917</v>
      </c>
      <c r="C535" s="8"/>
      <c r="D535" s="8"/>
      <c r="E535" s="8"/>
      <c r="F535" s="8"/>
      <c r="G535" s="8"/>
    </row>
    <row r="536" spans="1:14" customFormat="1" ht="18.75" x14ac:dyDescent="0.25">
      <c r="A536" s="262" t="s">
        <v>918</v>
      </c>
      <c r="B536" s="354" t="s">
        <v>919</v>
      </c>
      <c r="C536" s="355"/>
      <c r="D536" s="355"/>
      <c r="E536" s="355"/>
      <c r="F536" s="355"/>
      <c r="G536" s="378"/>
      <c r="H536" s="2">
        <f>SUM(D537:D538)</f>
        <v>2</v>
      </c>
      <c r="I536" s="2">
        <f>COUNT(D537:D538)*2</f>
        <v>2</v>
      </c>
      <c r="J536" s="2"/>
      <c r="K536" s="2"/>
      <c r="L536" s="2"/>
      <c r="M536" s="2"/>
      <c r="N536" s="2"/>
    </row>
    <row r="537" spans="1:14" customFormat="1" ht="30" x14ac:dyDescent="0.25">
      <c r="A537" s="262" t="s">
        <v>920</v>
      </c>
      <c r="B537" s="8" t="s">
        <v>921</v>
      </c>
      <c r="C537" s="274" t="s">
        <v>1392</v>
      </c>
      <c r="D537" s="68">
        <v>2</v>
      </c>
      <c r="E537" s="8" t="s">
        <v>375</v>
      </c>
      <c r="F537" s="8"/>
      <c r="G537" s="240"/>
      <c r="H537" s="293"/>
      <c r="I537" s="293"/>
      <c r="J537" s="2"/>
      <c r="K537" s="2"/>
      <c r="L537" s="2"/>
      <c r="M537" s="2"/>
      <c r="N537" s="2"/>
    </row>
    <row r="538" spans="1:14" customFormat="1" ht="45" hidden="1" x14ac:dyDescent="0.25">
      <c r="A538" s="16"/>
      <c r="B538" s="8"/>
      <c r="C538" s="152" t="s">
        <v>1393</v>
      </c>
      <c r="D538" s="8"/>
      <c r="E538" s="8" t="s">
        <v>375</v>
      </c>
      <c r="F538" s="8"/>
      <c r="G538" s="8"/>
    </row>
    <row r="539" spans="1:14" customFormat="1" ht="45" hidden="1" x14ac:dyDescent="0.25">
      <c r="A539" s="16" t="s">
        <v>924</v>
      </c>
      <c r="B539" s="8" t="s">
        <v>925</v>
      </c>
      <c r="C539" s="8"/>
      <c r="D539" s="8"/>
      <c r="E539" s="8"/>
      <c r="F539" s="8"/>
      <c r="G539" s="8"/>
    </row>
    <row r="540" spans="1:14" ht="36.950000000000003" customHeight="1" x14ac:dyDescent="0.25">
      <c r="A540" s="262" t="s">
        <v>926</v>
      </c>
      <c r="B540" s="354" t="s">
        <v>927</v>
      </c>
      <c r="C540" s="355"/>
      <c r="D540" s="355"/>
      <c r="E540" s="355"/>
      <c r="F540" s="355"/>
      <c r="G540" s="356"/>
      <c r="H540" s="293">
        <f>SUM(D541)</f>
        <v>2</v>
      </c>
      <c r="I540" s="293">
        <f>COUNT(D541)*2</f>
        <v>2</v>
      </c>
    </row>
    <row r="541" spans="1:14" ht="30" x14ac:dyDescent="0.25">
      <c r="A541" s="262" t="s">
        <v>928</v>
      </c>
      <c r="B541" s="8" t="s">
        <v>929</v>
      </c>
      <c r="C541" s="8" t="s">
        <v>1394</v>
      </c>
      <c r="D541" s="68">
        <v>2</v>
      </c>
      <c r="E541" s="8" t="s">
        <v>375</v>
      </c>
      <c r="F541" s="8"/>
      <c r="G541" s="230"/>
    </row>
    <row r="542" spans="1:14" customFormat="1" ht="45" hidden="1" x14ac:dyDescent="0.25">
      <c r="A542" s="16" t="s">
        <v>930</v>
      </c>
      <c r="B542" s="8" t="s">
        <v>931</v>
      </c>
      <c r="C542" s="8"/>
      <c r="D542" s="8"/>
      <c r="E542" s="8"/>
      <c r="F542" s="8"/>
      <c r="G542" s="8"/>
    </row>
    <row r="544" spans="1:14" x14ac:dyDescent="0.25">
      <c r="G544" s="2">
        <v>0</v>
      </c>
    </row>
    <row r="545" spans="1:9" s="113" customFormat="1" x14ac:dyDescent="0.25">
      <c r="A545"/>
      <c r="B545" s="15"/>
      <c r="C545"/>
      <c r="D545" s="267"/>
      <c r="E545"/>
      <c r="F545"/>
      <c r="G545" s="2">
        <v>1</v>
      </c>
      <c r="H545" s="293"/>
      <c r="I545" s="293"/>
    </row>
    <row r="546" spans="1:9" s="113" customFormat="1" ht="46.5" customHeight="1" x14ac:dyDescent="0.25">
      <c r="A546" s="357" t="s">
        <v>1395</v>
      </c>
      <c r="B546" s="357"/>
      <c r="C546" s="357"/>
      <c r="D546" s="267"/>
      <c r="E546"/>
      <c r="F546"/>
      <c r="G546" s="2">
        <v>2</v>
      </c>
      <c r="H546" s="293"/>
      <c r="I546" s="293"/>
    </row>
    <row r="547" spans="1:9" s="113" customFormat="1" ht="81" customHeight="1" x14ac:dyDescent="0.25">
      <c r="A547" s="249"/>
      <c r="B547" s="248" t="s">
        <v>1396</v>
      </c>
      <c r="C547" s="252">
        <f>D568</f>
        <v>100</v>
      </c>
      <c r="D547" s="267"/>
      <c r="E547"/>
      <c r="F547"/>
      <c r="G547" s="228"/>
      <c r="H547" s="293"/>
      <c r="I547" s="293"/>
    </row>
    <row r="548" spans="1:9" s="113" customFormat="1" ht="26.25" customHeight="1" x14ac:dyDescent="0.25">
      <c r="A548" s="249"/>
      <c r="B548" s="358" t="s">
        <v>934</v>
      </c>
      <c r="C548" s="359"/>
      <c r="D548" s="267"/>
      <c r="E548"/>
      <c r="F548"/>
      <c r="G548" s="228"/>
      <c r="H548" s="293"/>
      <c r="I548" s="293"/>
    </row>
    <row r="549" spans="1:9" s="113" customFormat="1" ht="26.25" x14ac:dyDescent="0.25">
      <c r="A549" s="249" t="s">
        <v>935</v>
      </c>
      <c r="B549" s="250" t="s">
        <v>936</v>
      </c>
      <c r="C549" s="251">
        <f t="shared" ref="C549:C556" si="0">D560</f>
        <v>100</v>
      </c>
      <c r="D549" s="267"/>
      <c r="E549"/>
      <c r="F549"/>
      <c r="G549" s="228"/>
      <c r="H549" s="293"/>
      <c r="I549" s="293"/>
    </row>
    <row r="550" spans="1:9" s="113" customFormat="1" ht="26.25" x14ac:dyDescent="0.25">
      <c r="A550" s="249" t="s">
        <v>937</v>
      </c>
      <c r="B550" s="250" t="s">
        <v>938</v>
      </c>
      <c r="C550" s="251">
        <f t="shared" si="0"/>
        <v>100</v>
      </c>
      <c r="D550" s="267"/>
      <c r="E550"/>
      <c r="F550"/>
      <c r="G550" s="228"/>
      <c r="H550" s="293"/>
      <c r="I550" s="293"/>
    </row>
    <row r="551" spans="1:9" s="113" customFormat="1" ht="26.25" x14ac:dyDescent="0.25">
      <c r="A551" s="249" t="s">
        <v>939</v>
      </c>
      <c r="B551" s="250" t="s">
        <v>940</v>
      </c>
      <c r="C551" s="251">
        <f t="shared" si="0"/>
        <v>100</v>
      </c>
      <c r="D551" s="267"/>
      <c r="E551"/>
      <c r="F551"/>
      <c r="G551" s="228"/>
      <c r="H551" s="293"/>
      <c r="I551" s="293"/>
    </row>
    <row r="552" spans="1:9" s="113" customFormat="1" ht="26.25" x14ac:dyDescent="0.25">
      <c r="A552" s="249" t="s">
        <v>941</v>
      </c>
      <c r="B552" s="250" t="s">
        <v>942</v>
      </c>
      <c r="C552" s="251">
        <f t="shared" si="0"/>
        <v>100</v>
      </c>
      <c r="D552" s="267"/>
      <c r="E552"/>
      <c r="F552"/>
      <c r="G552" s="228"/>
      <c r="H552" s="293"/>
      <c r="I552" s="293"/>
    </row>
    <row r="553" spans="1:9" s="113" customFormat="1" ht="26.25" x14ac:dyDescent="0.25">
      <c r="A553" s="249" t="s">
        <v>943</v>
      </c>
      <c r="B553" s="250" t="s">
        <v>944</v>
      </c>
      <c r="C553" s="251">
        <f t="shared" si="0"/>
        <v>100</v>
      </c>
      <c r="D553" s="267"/>
      <c r="E553"/>
      <c r="F553"/>
      <c r="G553" s="228"/>
      <c r="H553" s="293"/>
      <c r="I553" s="293"/>
    </row>
    <row r="554" spans="1:9" s="113" customFormat="1" ht="26.25" x14ac:dyDescent="0.25">
      <c r="A554" s="249" t="s">
        <v>945</v>
      </c>
      <c r="B554" s="250" t="s">
        <v>946</v>
      </c>
      <c r="C554" s="251">
        <f t="shared" si="0"/>
        <v>100</v>
      </c>
      <c r="D554" s="267"/>
      <c r="E554"/>
      <c r="F554"/>
      <c r="G554" s="228"/>
      <c r="H554" s="293"/>
      <c r="I554" s="293"/>
    </row>
    <row r="555" spans="1:9" s="113" customFormat="1" ht="33" customHeight="1" x14ac:dyDescent="0.25">
      <c r="A555" s="249" t="s">
        <v>947</v>
      </c>
      <c r="B555" s="250" t="s">
        <v>948</v>
      </c>
      <c r="C555" s="251">
        <f t="shared" si="0"/>
        <v>100</v>
      </c>
      <c r="D555" s="267"/>
      <c r="E555"/>
      <c r="F555"/>
      <c r="G555" s="228"/>
      <c r="H555" s="293"/>
      <c r="I555" s="293"/>
    </row>
    <row r="556" spans="1:9" s="113" customFormat="1" ht="26.25" x14ac:dyDescent="0.25">
      <c r="A556" s="249" t="s">
        <v>949</v>
      </c>
      <c r="B556" s="250" t="s">
        <v>950</v>
      </c>
      <c r="C556" s="251">
        <f t="shared" si="0"/>
        <v>100</v>
      </c>
      <c r="D556" s="267"/>
      <c r="E556"/>
      <c r="F556"/>
      <c r="G556" s="228"/>
      <c r="H556" s="293"/>
      <c r="I556" s="293"/>
    </row>
    <row r="557" spans="1:9" s="113" customFormat="1" x14ac:dyDescent="0.25">
      <c r="A557" s="2"/>
      <c r="B557" s="111"/>
      <c r="C557" s="111"/>
      <c r="D557" s="297"/>
      <c r="E557" s="2"/>
      <c r="F557" s="2"/>
      <c r="G557" s="2"/>
      <c r="H557" s="293"/>
      <c r="I557" s="293"/>
    </row>
    <row r="558" spans="1:9" s="113" customFormat="1" x14ac:dyDescent="0.25">
      <c r="A558" s="2"/>
      <c r="B558" s="111"/>
      <c r="C558" s="111"/>
      <c r="D558" s="297"/>
      <c r="E558" s="2"/>
      <c r="F558" s="2"/>
      <c r="G558" s="2"/>
      <c r="H558" s="293"/>
      <c r="I558" s="293"/>
    </row>
    <row r="559" spans="1:9" s="113" customFormat="1" x14ac:dyDescent="0.25">
      <c r="A559" s="298"/>
      <c r="B559" s="298" t="s">
        <v>951</v>
      </c>
      <c r="C559" s="298" t="s">
        <v>952</v>
      </c>
      <c r="D559" s="297" t="s">
        <v>953</v>
      </c>
      <c r="E559" s="2"/>
      <c r="F559" s="2"/>
      <c r="G559" s="2"/>
      <c r="H559" s="293"/>
      <c r="I559" s="293"/>
    </row>
    <row r="560" spans="1:9" s="113" customFormat="1" x14ac:dyDescent="0.25">
      <c r="A560" s="298" t="s">
        <v>935</v>
      </c>
      <c r="B560" s="298">
        <f>H4</f>
        <v>12</v>
      </c>
      <c r="C560" s="298">
        <f>I4</f>
        <v>12</v>
      </c>
      <c r="D560" s="297">
        <f t="shared" ref="D560:D568" si="1">B560*100/C560</f>
        <v>100</v>
      </c>
      <c r="E560" s="2"/>
      <c r="F560" s="2"/>
      <c r="G560" s="2"/>
      <c r="H560" s="293"/>
      <c r="I560" s="293"/>
    </row>
    <row r="561" spans="1:9" s="113" customFormat="1" x14ac:dyDescent="0.25">
      <c r="A561" s="298" t="s">
        <v>937</v>
      </c>
      <c r="B561" s="298">
        <f>H47</f>
        <v>30</v>
      </c>
      <c r="C561" s="298">
        <f>I47</f>
        <v>30</v>
      </c>
      <c r="D561" s="297">
        <f t="shared" si="1"/>
        <v>100</v>
      </c>
      <c r="E561" s="2"/>
      <c r="F561" s="2"/>
      <c r="G561" s="2"/>
      <c r="H561" s="293"/>
      <c r="I561" s="293"/>
    </row>
    <row r="562" spans="1:9" s="113" customFormat="1" x14ac:dyDescent="0.25">
      <c r="A562" s="298" t="s">
        <v>939</v>
      </c>
      <c r="B562" s="298">
        <f>H92</f>
        <v>66</v>
      </c>
      <c r="C562" s="298">
        <f>I92</f>
        <v>66</v>
      </c>
      <c r="D562" s="297">
        <f t="shared" si="1"/>
        <v>100</v>
      </c>
      <c r="E562" s="2"/>
      <c r="F562" s="2"/>
      <c r="G562" s="285"/>
      <c r="H562" s="293"/>
      <c r="I562" s="293"/>
    </row>
    <row r="563" spans="1:9" s="113" customFormat="1" x14ac:dyDescent="0.25">
      <c r="A563" s="298" t="s">
        <v>941</v>
      </c>
      <c r="B563" s="298">
        <f>H174</f>
        <v>88</v>
      </c>
      <c r="C563" s="298">
        <f>I174</f>
        <v>88</v>
      </c>
      <c r="D563" s="297">
        <f t="shared" si="1"/>
        <v>100</v>
      </c>
      <c r="E563" s="2"/>
      <c r="F563" s="2"/>
      <c r="G563" s="285"/>
      <c r="H563" s="293"/>
      <c r="I563" s="293"/>
    </row>
    <row r="564" spans="1:9" s="113" customFormat="1" x14ac:dyDescent="0.25">
      <c r="A564" s="298" t="s">
        <v>943</v>
      </c>
      <c r="B564" s="298">
        <f>H336</f>
        <v>12</v>
      </c>
      <c r="C564" s="298">
        <f>I336</f>
        <v>12</v>
      </c>
      <c r="D564" s="297">
        <f t="shared" si="1"/>
        <v>100</v>
      </c>
      <c r="E564" s="2"/>
      <c r="F564" s="2"/>
      <c r="G564" s="285"/>
      <c r="H564" s="293"/>
      <c r="I564" s="293"/>
    </row>
    <row r="565" spans="1:9" s="113" customFormat="1" x14ac:dyDescent="0.25">
      <c r="A565" s="298" t="s">
        <v>945</v>
      </c>
      <c r="B565" s="298">
        <f>H436</f>
        <v>16</v>
      </c>
      <c r="C565" s="298">
        <f>I436</f>
        <v>16</v>
      </c>
      <c r="D565" s="297">
        <f t="shared" si="1"/>
        <v>100</v>
      </c>
      <c r="E565" s="2"/>
      <c r="F565" s="2"/>
      <c r="G565" s="2"/>
      <c r="H565" s="293"/>
      <c r="I565" s="293"/>
    </row>
    <row r="566" spans="1:9" s="113" customFormat="1" x14ac:dyDescent="0.25">
      <c r="A566" s="298" t="s">
        <v>947</v>
      </c>
      <c r="B566" s="298">
        <f>H473</f>
        <v>46</v>
      </c>
      <c r="C566" s="298">
        <f>I473</f>
        <v>46</v>
      </c>
      <c r="D566" s="297">
        <f t="shared" si="1"/>
        <v>100</v>
      </c>
      <c r="E566" s="2"/>
      <c r="F566" s="2"/>
      <c r="G566" s="285"/>
      <c r="H566" s="293"/>
      <c r="I566" s="293"/>
    </row>
    <row r="567" spans="1:9" s="113" customFormat="1" x14ac:dyDescent="0.25">
      <c r="A567" s="298" t="s">
        <v>949</v>
      </c>
      <c r="B567" s="298">
        <f>H524</f>
        <v>14</v>
      </c>
      <c r="C567" s="298">
        <f>I524</f>
        <v>14</v>
      </c>
      <c r="D567" s="297">
        <f t="shared" si="1"/>
        <v>100</v>
      </c>
      <c r="E567" s="2"/>
      <c r="F567" s="2"/>
      <c r="G567" s="2"/>
      <c r="H567" s="293"/>
      <c r="I567" s="293"/>
    </row>
    <row r="568" spans="1:9" s="113" customFormat="1" x14ac:dyDescent="0.25">
      <c r="A568" s="298" t="s">
        <v>954</v>
      </c>
      <c r="B568" s="298">
        <f>SUM(B559:B567)</f>
        <v>284</v>
      </c>
      <c r="C568" s="298">
        <f>SUM(C559:C567)</f>
        <v>284</v>
      </c>
      <c r="D568" s="297">
        <f t="shared" si="1"/>
        <v>100</v>
      </c>
      <c r="E568" s="2"/>
      <c r="F568" s="2"/>
      <c r="G568" s="2"/>
      <c r="H568" s="293"/>
      <c r="I568" s="293"/>
    </row>
    <row r="569" spans="1:9" s="113" customFormat="1" x14ac:dyDescent="0.25">
      <c r="A569" s="2"/>
      <c r="B569" s="111"/>
      <c r="C569" s="2"/>
      <c r="D569" s="297"/>
      <c r="E569" s="2"/>
      <c r="F569" s="2"/>
      <c r="G569" s="2"/>
      <c r="H569" s="293"/>
      <c r="I569" s="293"/>
    </row>
    <row r="570" spans="1:9" s="113" customFormat="1" x14ac:dyDescent="0.25">
      <c r="A570" s="2"/>
      <c r="B570" s="111"/>
      <c r="C570" s="2"/>
      <c r="D570" s="297"/>
      <c r="E570" s="2"/>
      <c r="F570" s="2"/>
      <c r="G570" s="2"/>
      <c r="H570" s="293"/>
      <c r="I570" s="293"/>
    </row>
    <row r="571" spans="1:9" s="113" customFormat="1" x14ac:dyDescent="0.25">
      <c r="A571" s="2"/>
      <c r="B571" s="111"/>
      <c r="C571" s="2"/>
      <c r="D571" s="297"/>
      <c r="E571" s="2"/>
      <c r="F571" s="2"/>
      <c r="G571" s="2"/>
      <c r="H571" s="293"/>
      <c r="I571" s="293"/>
    </row>
    <row r="572" spans="1:9" s="113" customFormat="1" x14ac:dyDescent="0.25">
      <c r="A572" s="2"/>
      <c r="B572" s="111"/>
      <c r="C572" s="2"/>
      <c r="D572" s="297"/>
      <c r="E572" s="2"/>
      <c r="F572" s="2"/>
      <c r="G572" s="2"/>
      <c r="H572" s="293"/>
      <c r="I572" s="293"/>
    </row>
    <row r="573" spans="1:9" s="113" customFormat="1" x14ac:dyDescent="0.25">
      <c r="A573" s="2"/>
      <c r="B573" s="111"/>
      <c r="C573" s="2"/>
      <c r="D573" s="297"/>
      <c r="E573" s="2"/>
      <c r="F573" s="2"/>
      <c r="G573" s="2"/>
      <c r="H573" s="293"/>
      <c r="I573" s="293"/>
    </row>
    <row r="574" spans="1:9" s="113" customFormat="1" x14ac:dyDescent="0.25">
      <c r="A574" s="2"/>
      <c r="B574" s="111"/>
      <c r="C574" s="2"/>
      <c r="D574" s="297"/>
      <c r="E574" s="2"/>
      <c r="F574" s="2"/>
      <c r="G574" s="2"/>
      <c r="H574" s="293"/>
      <c r="I574" s="293"/>
    </row>
    <row r="575" spans="1:9" s="113" customFormat="1" x14ac:dyDescent="0.25">
      <c r="A575" s="2"/>
      <c r="B575" s="111"/>
      <c r="C575" s="2"/>
      <c r="D575" s="297"/>
      <c r="E575" s="2"/>
      <c r="F575" s="2"/>
      <c r="G575" s="2"/>
      <c r="H575" s="293"/>
      <c r="I575" s="293"/>
    </row>
    <row r="576" spans="1:9" s="113" customFormat="1" x14ac:dyDescent="0.25">
      <c r="A576" s="2"/>
      <c r="B576" s="111"/>
      <c r="C576" s="2"/>
      <c r="D576" s="297"/>
      <c r="E576" s="2"/>
      <c r="F576" s="2"/>
      <c r="G576" s="2"/>
      <c r="H576" s="293"/>
      <c r="I576" s="293"/>
    </row>
    <row r="577" spans="1:14" customFormat="1" x14ac:dyDescent="0.25">
      <c r="A577" s="2"/>
      <c r="B577" s="111"/>
      <c r="C577" s="2"/>
      <c r="D577" s="297"/>
      <c r="E577" s="2"/>
      <c r="F577" s="2"/>
      <c r="G577" s="2"/>
      <c r="H577" s="293"/>
      <c r="I577" s="293"/>
      <c r="J577" s="2"/>
      <c r="K577" s="2"/>
      <c r="L577" s="2"/>
      <c r="M577" s="2"/>
      <c r="N577" s="2"/>
    </row>
    <row r="578" spans="1:14" customFormat="1" x14ac:dyDescent="0.25">
      <c r="A578" s="2"/>
      <c r="B578" s="111"/>
      <c r="C578" s="2"/>
      <c r="D578" s="297"/>
      <c r="E578" s="2"/>
      <c r="F578" s="2"/>
      <c r="G578" s="2"/>
      <c r="H578" s="293"/>
      <c r="I578" s="293"/>
      <c r="J578" s="2"/>
      <c r="K578" s="2"/>
      <c r="L578" s="2"/>
      <c r="M578" s="2"/>
      <c r="N578" s="2"/>
    </row>
    <row r="579" spans="1:14" x14ac:dyDescent="0.25">
      <c r="A579" s="2"/>
      <c r="B579" s="111"/>
      <c r="C579" s="2"/>
      <c r="D579" s="297"/>
      <c r="E579" s="2"/>
      <c r="F579" s="2"/>
      <c r="G579" s="2"/>
    </row>
  </sheetData>
  <sheetProtection algorithmName="SHA-512" hashValue="34XWCOJZKwVLxjeLR3PtC4JQAuS3Z8RmMSNRGfu5K6TqCaXDfCTAYT4Sd3itVoMcdxZk605vOTqXY1toEgztNQ==" saltValue="pE3qWwU3Asr9++QnxPthhQ==" spinCount="100000" sheet="1" objects="1" scenarios="1"/>
  <autoFilter ref="A3:I542">
    <filterColumn colId="0">
      <colorFilter dxfId="0"/>
    </filterColumn>
  </autoFilter>
  <mergeCells count="64">
    <mergeCell ref="B17:G17"/>
    <mergeCell ref="A1:G1"/>
    <mergeCell ref="A2:G2"/>
    <mergeCell ref="B4:G4"/>
    <mergeCell ref="B5:G5"/>
    <mergeCell ref="B11:G11"/>
    <mergeCell ref="B165:G165"/>
    <mergeCell ref="B31:G31"/>
    <mergeCell ref="B47:G47"/>
    <mergeCell ref="B48:G48"/>
    <mergeCell ref="B69:G69"/>
    <mergeCell ref="B79:G79"/>
    <mergeCell ref="B84:G84"/>
    <mergeCell ref="B92:G92"/>
    <mergeCell ref="B93:G93"/>
    <mergeCell ref="B106:G106"/>
    <mergeCell ref="B120:G120"/>
    <mergeCell ref="B137:G137"/>
    <mergeCell ref="B341:G341"/>
    <mergeCell ref="B174:G174"/>
    <mergeCell ref="B175:G175"/>
    <mergeCell ref="B210:G210"/>
    <mergeCell ref="B244:G244"/>
    <mergeCell ref="B263:G263"/>
    <mergeCell ref="B277:G277"/>
    <mergeCell ref="B290:G290"/>
    <mergeCell ref="B299:G299"/>
    <mergeCell ref="B315:G315"/>
    <mergeCell ref="B336:G336"/>
    <mergeCell ref="B337:G337"/>
    <mergeCell ref="B409:G409"/>
    <mergeCell ref="B346:G346"/>
    <mergeCell ref="B351:G351"/>
    <mergeCell ref="B359:G359"/>
    <mergeCell ref="B369:G369"/>
    <mergeCell ref="B374:G374"/>
    <mergeCell ref="B380:G380"/>
    <mergeCell ref="B386:G386"/>
    <mergeCell ref="B387:G387"/>
    <mergeCell ref="B394:G394"/>
    <mergeCell ref="B398:G398"/>
    <mergeCell ref="B402:G402"/>
    <mergeCell ref="B474:G474"/>
    <mergeCell ref="B415:G415"/>
    <mergeCell ref="B420:G420"/>
    <mergeCell ref="B421:G421"/>
    <mergeCell ref="B436:G436"/>
    <mergeCell ref="B437:G437"/>
    <mergeCell ref="B442:G442"/>
    <mergeCell ref="B446:G446"/>
    <mergeCell ref="B449:G449"/>
    <mergeCell ref="B452:G452"/>
    <mergeCell ref="B456:G456"/>
    <mergeCell ref="B473:G473"/>
    <mergeCell ref="B536:G536"/>
    <mergeCell ref="B540:G540"/>
    <mergeCell ref="A546:C546"/>
    <mergeCell ref="B548:C548"/>
    <mergeCell ref="B493:G493"/>
    <mergeCell ref="B507:G507"/>
    <mergeCell ref="B519:G519"/>
    <mergeCell ref="B524:G524"/>
    <mergeCell ref="B525:G525"/>
    <mergeCell ref="B530:G530"/>
  </mergeCells>
  <dataValidations count="2">
    <dataValidation type="list" allowBlank="1" showInputMessage="1" showErrorMessage="1" error="Re-enter 0,1 or 2" sqref="D2:D1048576">
      <formula1>$G$544:$G$546</formula1>
    </dataValidation>
    <dataValidation type="list" allowBlank="1" showInputMessage="1" showErrorMessage="1" error="Please put only 0, 1 or 2" sqref="D1">
      <formula1>$G$529:$G$531</formula1>
    </dataValidation>
  </dataValidations>
  <pageMargins left="0.7" right="0.7" top="0.75" bottom="0.75" header="0.3" footer="0.3"/>
  <pageSetup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Hospital Score</vt:lpstr>
      <vt:lpstr>OPD</vt:lpstr>
      <vt:lpstr>Labour room</vt:lpstr>
      <vt:lpstr>Indoor</vt:lpstr>
      <vt:lpstr>Laboratory</vt:lpstr>
      <vt:lpstr>NHP</vt:lpstr>
      <vt:lpstr>General Adm</vt:lpstr>
      <vt:lpstr>'General Adm'!Print_Area</vt:lpstr>
      <vt:lpstr>Indoor!Print_Area</vt:lpstr>
      <vt:lpstr>Laboratory!Print_Area</vt:lpstr>
      <vt:lpstr>'Labour room'!Print_Area</vt:lpstr>
      <vt:lpstr>NHP!Print_Area</vt:lpstr>
      <vt:lpstr>OPD!Print_Area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dc:creator>
  <cp:lastModifiedBy>Vineeta Dhankhar</cp:lastModifiedBy>
  <cp:lastPrinted>2020-10-15T05:16:26Z</cp:lastPrinted>
  <dcterms:created xsi:type="dcterms:W3CDTF">2015-06-05T18:17:20Z</dcterms:created>
  <dcterms:modified xsi:type="dcterms:W3CDTF">2021-05-24T15:54:44Z</dcterms:modified>
</cp:coreProperties>
</file>